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130" windowHeight="66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<sst xmlns="http://schemas.openxmlformats.org/spreadsheetml/2006/main" count="490" uniqueCount="296">
  <si>
    <t>rozpočet</t>
  </si>
  <si>
    <t>schválený</t>
  </si>
  <si>
    <t>%</t>
  </si>
  <si>
    <t>skutečnost</t>
  </si>
  <si>
    <t>PŘÍJMY</t>
  </si>
  <si>
    <t>Třída 1 - daňové příjmy</t>
  </si>
  <si>
    <t>Daň ze závislé činnosti - 10%</t>
  </si>
  <si>
    <t>Daň ze závislé činnosti - 20%</t>
  </si>
  <si>
    <t>Daň z příjmů fyzických osob</t>
  </si>
  <si>
    <t>Daň z příjmů právnických osob</t>
  </si>
  <si>
    <t>Daň z nemovitostí</t>
  </si>
  <si>
    <t>Správní poplatky</t>
  </si>
  <si>
    <t>Místní poplatky</t>
  </si>
  <si>
    <t>Poplatky ŽP a využití přírod.zdrojů</t>
  </si>
  <si>
    <t>Daňové příjmy celkem</t>
  </si>
  <si>
    <t xml:space="preserve">Daň placená obcí </t>
  </si>
  <si>
    <t>Třída 2 - nedaňové příjmy</t>
  </si>
  <si>
    <t>Lesy</t>
  </si>
  <si>
    <t>Rybníky</t>
  </si>
  <si>
    <t xml:space="preserve">Školné </t>
  </si>
  <si>
    <t>Stravné</t>
  </si>
  <si>
    <t>Bytové hospodářství - PAMEX</t>
  </si>
  <si>
    <t xml:space="preserve">                              - INVESTSERVIS</t>
  </si>
  <si>
    <t>Předplatné nájemného</t>
  </si>
  <si>
    <t>Příjmy za odpadové hospodářství</t>
  </si>
  <si>
    <t>Pronájem pozemků</t>
  </si>
  <si>
    <t>Ostatní drobné pronájmy</t>
  </si>
  <si>
    <t>Přijaté úroky</t>
  </si>
  <si>
    <t>MP - pult centrální ochrany</t>
  </si>
  <si>
    <t>MP - příjmy za pokuty</t>
  </si>
  <si>
    <t>Sankční platby příjaté</t>
  </si>
  <si>
    <t>Ostatní příjmy nespecifikované</t>
  </si>
  <si>
    <t>Příjem za nájemné Poliklinika</t>
  </si>
  <si>
    <t>Nedaňové příjmy celkem</t>
  </si>
  <si>
    <t>Třída 3 - kapitálové příjmy</t>
  </si>
  <si>
    <t>Příjmy za prodej pozemků</t>
  </si>
  <si>
    <t>Příjmy z prodeje</t>
  </si>
  <si>
    <t>Kapitálové příjmy</t>
  </si>
  <si>
    <t>Třída 3 - Přijaté dotace</t>
  </si>
  <si>
    <t>Dotace ze stát.rozpočtu</t>
  </si>
  <si>
    <t>Dotace od obcí</t>
  </si>
  <si>
    <t>Neinv.dotace ze stát.rozpočtu</t>
  </si>
  <si>
    <t xml:space="preserve"> -</t>
  </si>
  <si>
    <t>Ostatní příjmy</t>
  </si>
  <si>
    <t>Výnosy z energet.akcií</t>
  </si>
  <si>
    <t>Přebytek hospodaření z roku 1999</t>
  </si>
  <si>
    <t>Ostatní příjmy celkem</t>
  </si>
  <si>
    <t>Příjmy celkem</t>
  </si>
  <si>
    <t>VÝDAJE</t>
  </si>
  <si>
    <t>Lesní hospodářství</t>
  </si>
  <si>
    <t>Obchod, trhy, turismus</t>
  </si>
  <si>
    <t>Tradiční pouť, trhy</t>
  </si>
  <si>
    <t>Příspěvek sdružení Vysočina</t>
  </si>
  <si>
    <t>Příspěvek cyklostezka</t>
  </si>
  <si>
    <t>Obchod, trhy, turismus celkem</t>
  </si>
  <si>
    <t>Doprava</t>
  </si>
  <si>
    <t>Opravy a údržba MK,vpusti,mosty,dláždění</t>
  </si>
  <si>
    <t>Letní úklid MK</t>
  </si>
  <si>
    <t>Zimní údržba MK</t>
  </si>
  <si>
    <t>Prodej mechanizace - odhady</t>
  </si>
  <si>
    <t>Dopravní značení, MIOS</t>
  </si>
  <si>
    <t>Dotace MHD</t>
  </si>
  <si>
    <t>Nákup autobusu MHD</t>
  </si>
  <si>
    <t>Dotace Zdar - místní části</t>
  </si>
  <si>
    <t>Čekárny MHD</t>
  </si>
  <si>
    <t>Rekonstrukce J.z Poděbrad, Binkova,</t>
  </si>
  <si>
    <t xml:space="preserve">                     Smeykalova</t>
  </si>
  <si>
    <t>Doprava celkem</t>
  </si>
  <si>
    <t>Vodní hospodářství</t>
  </si>
  <si>
    <t>Vzorky vody, kašna</t>
  </si>
  <si>
    <t>Příspěvek Svazu vodovodů a kanalizací</t>
  </si>
  <si>
    <t>Úroky z úvěru Volkbank</t>
  </si>
  <si>
    <t>Vodovod Stržanov</t>
  </si>
  <si>
    <t>Kanalizace Špálova, Slavíčkova</t>
  </si>
  <si>
    <t>Kanalizace Luční, Krátká</t>
  </si>
  <si>
    <t>Vodní hospodářství celkem</t>
  </si>
  <si>
    <t>Školství</t>
  </si>
  <si>
    <t>Základní školy</t>
  </si>
  <si>
    <t>Bazén - příspěvek</t>
  </si>
  <si>
    <t>Bazén - 4.ZŠ investice</t>
  </si>
  <si>
    <t>Mateřské školy</t>
  </si>
  <si>
    <t>Školní jídelny</t>
  </si>
  <si>
    <t>Ostatní školství</t>
  </si>
  <si>
    <t>Dostavba 5.ZŠ</t>
  </si>
  <si>
    <t>Školství celkem</t>
  </si>
  <si>
    <t>Kultura</t>
  </si>
  <si>
    <t>Knihovna Matěje Jana Sychry</t>
  </si>
  <si>
    <t>Dům kultury</t>
  </si>
  <si>
    <t>Obnova památek</t>
  </si>
  <si>
    <t>Kostel sv. Prokopa - oprava</t>
  </si>
  <si>
    <t>Kino Vysočina</t>
  </si>
  <si>
    <t>Dřevěná plastika, Slavnosti jeřabin</t>
  </si>
  <si>
    <t>Kultura celkem</t>
  </si>
  <si>
    <t>Zájmová a tělovýchovná činnost</t>
  </si>
  <si>
    <t>Zimní stadion, hala, sokolovna</t>
  </si>
  <si>
    <t>Granty</t>
  </si>
  <si>
    <t>Sponzoring starosta</t>
  </si>
  <si>
    <t>Sponzoring MR</t>
  </si>
  <si>
    <t>Zájmová a tělovýchovná činnost celkem</t>
  </si>
  <si>
    <t>Zdravotnictví</t>
  </si>
  <si>
    <t>Dotace pro Polikliniku</t>
  </si>
  <si>
    <t>Protidrogová prevence</t>
  </si>
  <si>
    <t>Zdravotnictví celkem</t>
  </si>
  <si>
    <t>Bytové hospodářství</t>
  </si>
  <si>
    <t>PAMEX</t>
  </si>
  <si>
    <t>INVESTSERVIS</t>
  </si>
  <si>
    <t>Splátky úvěru Palachova 56 bytů</t>
  </si>
  <si>
    <t>Vratky předplatného nájemného</t>
  </si>
  <si>
    <t>Bytové hospodářství celkem</t>
  </si>
  <si>
    <t>Odpadové hospodářství</t>
  </si>
  <si>
    <t>Svoz a uložení komunál. odpadu</t>
  </si>
  <si>
    <t>Svoz a uložení nebezpeč.odpadu</t>
  </si>
  <si>
    <t>Sběrný dvůr a kompostárna</t>
  </si>
  <si>
    <t>Příspěvek separace</t>
  </si>
  <si>
    <t>Černé skládky</t>
  </si>
  <si>
    <t>Ostatní nakládání s odpady</t>
  </si>
  <si>
    <t>Monitoring skládky Stržanov</t>
  </si>
  <si>
    <t>Opravy mechanizace a plotu kompostárna</t>
  </si>
  <si>
    <t>Odpadové hospodářství celkem</t>
  </si>
  <si>
    <t>Komunální služby</t>
  </si>
  <si>
    <t>Veřejné osvětlení</t>
  </si>
  <si>
    <t>Pohřebnictví</t>
  </si>
  <si>
    <t>Městský rozhlas</t>
  </si>
  <si>
    <t>Tržnice</t>
  </si>
  <si>
    <t>Parkoviště</t>
  </si>
  <si>
    <t>WC</t>
  </si>
  <si>
    <t>Veřejné zeleň</t>
  </si>
  <si>
    <t>Autocvičiště</t>
  </si>
  <si>
    <t>Stavební skupina</t>
  </si>
  <si>
    <t>Veřejně prospěšné práce</t>
  </si>
  <si>
    <t>Splátky úvěru - obřadní síň, Dvorská</t>
  </si>
  <si>
    <t>Komunální služby celkem</t>
  </si>
  <si>
    <t>Územní plánovací dokumentace, rozvoj</t>
  </si>
  <si>
    <t>Výkupy pozemků</t>
  </si>
  <si>
    <t>Klafárek - sítě</t>
  </si>
  <si>
    <t>Územní plán, studie</t>
  </si>
  <si>
    <t>Inženýrská činnost, odhady, zaměření, GP</t>
  </si>
  <si>
    <t>Poplatek za el. připojení</t>
  </si>
  <si>
    <t>Projekty</t>
  </si>
  <si>
    <t>Chodník Pila - Ford</t>
  </si>
  <si>
    <t>Průmyslová zóna - Jamská</t>
  </si>
  <si>
    <t>Plynofikace ulice Dvořákova</t>
  </si>
  <si>
    <t>Územ.plán.dokumentace, rozvoj celkem</t>
  </si>
  <si>
    <t>Sociální služby města</t>
  </si>
  <si>
    <t>Denní pobyt mládeže</t>
  </si>
  <si>
    <t>Sociální dávky</t>
  </si>
  <si>
    <t>Dům s pečovatelskou službou</t>
  </si>
  <si>
    <t>Splátky úvěru Dům klidného stáří</t>
  </si>
  <si>
    <t>Sociální věci celkem</t>
  </si>
  <si>
    <t xml:space="preserve">Sociální věci </t>
  </si>
  <si>
    <t>Bezpečnost</t>
  </si>
  <si>
    <t>Městská policie</t>
  </si>
  <si>
    <t>Úprava vchodu budovy MP</t>
  </si>
  <si>
    <t>Kamerový systém</t>
  </si>
  <si>
    <t>Útulek pro psy</t>
  </si>
  <si>
    <t>Příspěvek pro Sbory dobrovol. hasičů</t>
  </si>
  <si>
    <t>Civilní obrana</t>
  </si>
  <si>
    <t>Hasičská cisterna</t>
  </si>
  <si>
    <t>Bezpečnost celkem</t>
  </si>
  <si>
    <t>Veřejná správa</t>
  </si>
  <si>
    <t>Městské zastupitelstvo</t>
  </si>
  <si>
    <t>Místní správa - limit věcných výdajů</t>
  </si>
  <si>
    <t>Místní správa - limit osobních výdajů</t>
  </si>
  <si>
    <t>Informatika - měst.inform.systém</t>
  </si>
  <si>
    <t>Stará radnice</t>
  </si>
  <si>
    <t>Radniční okénko</t>
  </si>
  <si>
    <t>Mezinárodní partnerství</t>
  </si>
  <si>
    <t>Veřejná správa celkem</t>
  </si>
  <si>
    <t>Daň placená obcí</t>
  </si>
  <si>
    <t>Rezerva</t>
  </si>
  <si>
    <t>Výdaje celkem</t>
  </si>
  <si>
    <t>Rozpis místních poplatků</t>
  </si>
  <si>
    <t xml:space="preserve"> - dotace</t>
  </si>
  <si>
    <t xml:space="preserve"> - daně</t>
  </si>
  <si>
    <t xml:space="preserve"> - místní poplatky</t>
  </si>
  <si>
    <t xml:space="preserve"> - správní poplatky</t>
  </si>
  <si>
    <t xml:space="preserve"> - bytové hospodářství</t>
  </si>
  <si>
    <t xml:space="preserve"> - předplatné bytů</t>
  </si>
  <si>
    <t xml:space="preserve"> - prodej pozemků</t>
  </si>
  <si>
    <t xml:space="preserve"> - prodej nemovitostí</t>
  </si>
  <si>
    <t xml:space="preserve"> - přijaté úroky</t>
  </si>
  <si>
    <t xml:space="preserve"> - vlastní příjmy</t>
  </si>
  <si>
    <t xml:space="preserve"> - ostatní příjmy</t>
  </si>
  <si>
    <t xml:space="preserve"> - přebytek hosp. 1999</t>
  </si>
  <si>
    <t xml:space="preserve">poplatek ze psů </t>
  </si>
  <si>
    <t xml:space="preserve">poplatek za rekreační pobyt </t>
  </si>
  <si>
    <t xml:space="preserve">poplatek za užívání veř.prostranství </t>
  </si>
  <si>
    <t xml:space="preserve">poplatek ze vstupného </t>
  </si>
  <si>
    <t xml:space="preserve">poplatek z ubytovací kapacity </t>
  </si>
  <si>
    <t xml:space="preserve">poplatek za výherní hrací přístroje </t>
  </si>
  <si>
    <t>Příděl do soc. fondu</t>
  </si>
  <si>
    <t>-</t>
  </si>
  <si>
    <t>Doplatky daní</t>
  </si>
  <si>
    <t>Bezúročné půjčky ze stát.rozpočtu</t>
  </si>
  <si>
    <t>Schodek</t>
  </si>
  <si>
    <t>upravený</t>
  </si>
  <si>
    <t>Doplatek nájemného Poliklinika z roku 1999</t>
  </si>
  <si>
    <t>Nerozdělený zůstatek FRR</t>
  </si>
  <si>
    <t>Kontokorentní úvěr</t>
  </si>
  <si>
    <t>CERUM - úpravy Tálský mlýn</t>
  </si>
  <si>
    <t>Úpravy veř. prostranství Žďár 3</t>
  </si>
  <si>
    <t>Zastávka MHD Strojírenská</t>
  </si>
  <si>
    <t>Rekonstrukce kanalizace J. z Poděbrad</t>
  </si>
  <si>
    <t>Odbočky vodovod.přípojek Stržanov</t>
  </si>
  <si>
    <t>Objekt SEČR - úpravy</t>
  </si>
  <si>
    <t>Opravy a rekonstrukce na školství</t>
  </si>
  <si>
    <t>Ostatní činnost v kultuře</t>
  </si>
  <si>
    <t>Knihovna - oprava atiky</t>
  </si>
  <si>
    <t>Sport - ZS, hala, sokolovna, fotbal</t>
  </si>
  <si>
    <t>TJ Slovan - příspěvek na cyklist. Závod</t>
  </si>
  <si>
    <t>Poliklinika - rekonstr.vzduchotechniky</t>
  </si>
  <si>
    <t>Úpravy domku ulice Luční</t>
  </si>
  <si>
    <t>Rekonstrukce veř.osvětlení Brodská</t>
  </si>
  <si>
    <t>Městský rozhlas - rozšíření sítě</t>
  </si>
  <si>
    <t>Parkovací automat</t>
  </si>
  <si>
    <t>Ostatní - pojištění</t>
  </si>
  <si>
    <t>ZTV Veselská</t>
  </si>
  <si>
    <t>Soc. služby - nákup masáž. vany</t>
  </si>
  <si>
    <t>Soc. služby - pokrytí ztráty z r. 1998</t>
  </si>
  <si>
    <t>Sdružení obcí Vysočina</t>
  </si>
  <si>
    <t>Úprava velké zasedací místnosti</t>
  </si>
  <si>
    <t>Nákup regálů do archivu MěÚ</t>
  </si>
  <si>
    <t>Rekonstrukce budovy hasičárny</t>
  </si>
  <si>
    <t>Ostatní - přefakturace</t>
  </si>
  <si>
    <t>Dotace z OkÚ - vrácení soc. dávek</t>
  </si>
  <si>
    <t>Přijaté dotace celkem</t>
  </si>
  <si>
    <t>Příjmy za nájem a služby PAMEX</t>
  </si>
  <si>
    <t>Příjmy za nájem a služby INVESTSERVIS</t>
  </si>
  <si>
    <t>Přebytek hospodaření za rok 1999</t>
  </si>
  <si>
    <t>Ostatní příjmy byt. hospodářství</t>
  </si>
  <si>
    <t>Výdaje PAMEX</t>
  </si>
  <si>
    <t>Výdaje INVESTSERVIS</t>
  </si>
  <si>
    <t>Vratky předplatného PAMEX</t>
  </si>
  <si>
    <t>Vratky předplatného INVESTSERVIS</t>
  </si>
  <si>
    <t>Splátky úvěru PAMEX</t>
  </si>
  <si>
    <t>Splátky úvěru INVESTSERVIS</t>
  </si>
  <si>
    <t>Splátky půjček z FRB PAMEX</t>
  </si>
  <si>
    <t>Splátky půjček z FRB INVESTSERVIS</t>
  </si>
  <si>
    <t>Splátky úvěru Palachova 56 b.j.</t>
  </si>
  <si>
    <t xml:space="preserve">Úpravy domku ulice Luční </t>
  </si>
  <si>
    <t>Členský příspěvek ESOM</t>
  </si>
  <si>
    <t>Členský příspěvek sdružení Posázaví</t>
  </si>
  <si>
    <t>Dotace DDM na provozní náklady</t>
  </si>
  <si>
    <t>Ostatní</t>
  </si>
  <si>
    <t>Městské divadlo - světelný pult</t>
  </si>
  <si>
    <t>CERUM - havárie kanal.jímek Táborky</t>
  </si>
  <si>
    <t>Dotace kabelové televizi</t>
  </si>
  <si>
    <t xml:space="preserve"> - výnosy z energetických akcií</t>
  </si>
  <si>
    <t xml:space="preserve"> - daň placená obcí</t>
  </si>
  <si>
    <t>Neinv.dotace z OkÚ</t>
  </si>
  <si>
    <t>Přebytek</t>
  </si>
  <si>
    <t>Příspěvek Svazku na rekonstrukci sítí</t>
  </si>
  <si>
    <t>Převod z FRR z vedlejší hospod.činnosti</t>
  </si>
  <si>
    <t>Převod z FRB na výdaje bytového hosp.</t>
  </si>
  <si>
    <t>Zapojení peněz z energetických akcií</t>
  </si>
  <si>
    <t>Půjčky z FRB</t>
  </si>
  <si>
    <t>Objekt TSM - sociální zařízení</t>
  </si>
  <si>
    <t>Zahradnictví Hamry - rekonstrukce topení</t>
  </si>
  <si>
    <t>HD Morava - měřiče tepla</t>
  </si>
  <si>
    <t>Axiom Orbit - údržba lyžařských tratí</t>
  </si>
  <si>
    <t>Příspěvek na ČOV</t>
  </si>
  <si>
    <t>Stará radnice - rekonstrukce soc.zařízení</t>
  </si>
  <si>
    <t>Čechův dům - oprava</t>
  </si>
  <si>
    <t>Zimní stadion - výměna kopilitů</t>
  </si>
  <si>
    <t>5.ZŠ - spojovací chodník podél hřiště</t>
  </si>
  <si>
    <t>Kino Vysočina- nátěr střechy, oprava vchodu</t>
  </si>
  <si>
    <t>PAMEX - výdaje z FRB</t>
  </si>
  <si>
    <t>INVESTSERVIS - výdaje z FRB</t>
  </si>
  <si>
    <t>22 b.j. Vodojem - oprava objektu</t>
  </si>
  <si>
    <t>Oprava schodiště obřadní síň ZH</t>
  </si>
  <si>
    <t>Výdaje z FRB -  PAMEX</t>
  </si>
  <si>
    <t>Výdaje z FRB -  INVESTSERVIS</t>
  </si>
  <si>
    <t>Převod z FRB na výdaje byt.hospodářství</t>
  </si>
  <si>
    <t xml:space="preserve"> - převod z FRB</t>
  </si>
  <si>
    <t xml:space="preserve"> - převod z FRR z VHČ</t>
  </si>
  <si>
    <t>Dotace ze stát.rozp. na 56 b.j.Přednádraží</t>
  </si>
  <si>
    <t>Půjčka ZDAR</t>
  </si>
  <si>
    <t>Oprava sportovní haly</t>
  </si>
  <si>
    <t>Poradenství a zpracování zřizovacích listin</t>
  </si>
  <si>
    <t>Dotace na dostavbu 5.ZŠ</t>
  </si>
  <si>
    <t>Dotace na podporu oprav byt.fondu</t>
  </si>
  <si>
    <t>Výroba mantinelů pro florbalové hřiště</t>
  </si>
  <si>
    <t>Plynofikace ulice Santiniho</t>
  </si>
  <si>
    <t>Programy zateplování a úspor energie</t>
  </si>
  <si>
    <t>Dotace na inž.sítě Průmysl.oblast Jamská</t>
  </si>
  <si>
    <t>Příspěvek 2.ZŠ na osvětlení</t>
  </si>
  <si>
    <t xml:space="preserve">Dostavba 5.ZŠ - dotace </t>
  </si>
  <si>
    <t>Průmyslová zóna - Jamská - dotace</t>
  </si>
  <si>
    <t xml:space="preserve">                                     Hospodaření města za rok 2000</t>
  </si>
  <si>
    <t>Nájemné CERUM</t>
  </si>
  <si>
    <t>Převod fin.prostř.z termín.vkladu do byt.fondu</t>
  </si>
  <si>
    <t xml:space="preserve"> - nerozdělený zůstatek z FRR</t>
  </si>
  <si>
    <t xml:space="preserve"> - zapojení peněz z energet.akcií</t>
  </si>
  <si>
    <t>Opravy a vybavení Tálský mlýn</t>
  </si>
  <si>
    <t xml:space="preserve">             Výsledky hospodaření na úseku bytového hospodářství za rok 2000</t>
  </si>
  <si>
    <t>Převod fin.prostředků na bytový fond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</si>
</sst>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"/>
    <numFmt numFmtId="166" formatCode="d/m/yy"/>
    <numFmt numFmtId="167" formatCode="mmmmm"/>
    <numFmt numFmtId="168" formatCode="0.0"/>
    <numFmt numFmtId="169" formatCode="0;[Red]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17" fontId="2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fill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1"/>
  <sheetViews>
    <sheetView tabSelected="1" workbookViewId="0" topLeftCell="A1">
      <selection activeCell="A7" sqref="A7"/>
    </sheetView>
  </sheetViews>
  <sheetFormatPr defaultColWidth="9.00390625" defaultRowHeight="12.75"/>
  <cols>
    <col min="4" max="4" width="9.875" style="0" customWidth="1"/>
    <col min="5" max="5" width="11.75390625" style="0" customWidth="1"/>
    <col min="6" max="7" width="12.375" style="0" customWidth="1"/>
    <col min="8" max="8" width="11.375" style="0" customWidth="1"/>
  </cols>
  <sheetData>
    <row r="1" spans="1:6" ht="16.5" thickBot="1">
      <c r="A1" s="2" t="s">
        <v>288</v>
      </c>
      <c r="C1" s="3"/>
      <c r="D1" s="3"/>
      <c r="E1" s="3"/>
      <c r="F1" s="3"/>
    </row>
    <row r="4" spans="5:6" ht="12.75">
      <c r="E4" s="1" t="s">
        <v>0</v>
      </c>
      <c r="F4" s="1" t="s">
        <v>0</v>
      </c>
    </row>
    <row r="5" spans="5:8" ht="12.75">
      <c r="E5" s="1" t="s">
        <v>1</v>
      </c>
      <c r="F5" s="1" t="s">
        <v>195</v>
      </c>
      <c r="G5" s="1" t="s">
        <v>3</v>
      </c>
      <c r="H5" s="1" t="s">
        <v>2</v>
      </c>
    </row>
    <row r="7" ht="13.5" thickBot="1">
      <c r="A7" s="5" t="s">
        <v>4</v>
      </c>
    </row>
    <row r="10" ht="12.75">
      <c r="A10" s="4" t="s">
        <v>5</v>
      </c>
    </row>
    <row r="11" spans="1:8" ht="12.75">
      <c r="A11" t="s">
        <v>6</v>
      </c>
      <c r="E11" s="6">
        <v>17800</v>
      </c>
      <c r="F11" s="10">
        <v>17800</v>
      </c>
      <c r="G11" s="10">
        <v>18775</v>
      </c>
      <c r="H11" s="10">
        <f>G11/F11%</f>
        <v>105.47752808988764</v>
      </c>
    </row>
    <row r="12" spans="1:8" ht="12.75">
      <c r="A12" t="s">
        <v>7</v>
      </c>
      <c r="E12" s="6">
        <v>17650</v>
      </c>
      <c r="F12" s="10">
        <v>17650</v>
      </c>
      <c r="G12" s="10">
        <v>18792</v>
      </c>
      <c r="H12" s="10">
        <f>G12/F12%</f>
        <v>106.47025495750708</v>
      </c>
    </row>
    <row r="13" spans="1:8" ht="12.75">
      <c r="A13" t="s">
        <v>8</v>
      </c>
      <c r="E13" s="6">
        <v>43000</v>
      </c>
      <c r="F13" s="10">
        <v>43000</v>
      </c>
      <c r="G13" s="10">
        <v>39988</v>
      </c>
      <c r="H13" s="10">
        <f>G13/F13%</f>
        <v>92.9953488372093</v>
      </c>
    </row>
    <row r="14" spans="1:8" ht="12.75">
      <c r="A14" t="s">
        <v>9</v>
      </c>
      <c r="E14" s="6">
        <v>27000</v>
      </c>
      <c r="F14" s="10">
        <v>27000</v>
      </c>
      <c r="G14" s="10">
        <v>28251</v>
      </c>
      <c r="H14" s="10">
        <f>G14/F14%</f>
        <v>104.63333333333334</v>
      </c>
    </row>
    <row r="15" spans="1:8" ht="12.75">
      <c r="A15" t="s">
        <v>10</v>
      </c>
      <c r="E15" s="6">
        <v>7700</v>
      </c>
      <c r="F15" s="10">
        <v>7700</v>
      </c>
      <c r="G15" s="10">
        <v>8764</v>
      </c>
      <c r="H15" s="10">
        <f>G15/F15%</f>
        <v>113.81818181818181</v>
      </c>
    </row>
    <row r="16" spans="1:8" ht="12.75">
      <c r="A16" t="s">
        <v>192</v>
      </c>
      <c r="E16" s="1" t="s">
        <v>191</v>
      </c>
      <c r="F16" s="6" t="s">
        <v>42</v>
      </c>
      <c r="G16" s="10">
        <v>11</v>
      </c>
      <c r="H16" s="6" t="s">
        <v>42</v>
      </c>
    </row>
    <row r="17" spans="1:8" ht="12.75">
      <c r="A17" t="s">
        <v>11</v>
      </c>
      <c r="E17" s="6">
        <v>2800</v>
      </c>
      <c r="F17" s="10">
        <v>2800</v>
      </c>
      <c r="G17" s="10">
        <v>4154</v>
      </c>
      <c r="H17" s="10">
        <f>G17/F17%</f>
        <v>148.35714285714286</v>
      </c>
    </row>
    <row r="18" spans="1:8" ht="12.75">
      <c r="A18" t="s">
        <v>12</v>
      </c>
      <c r="E18" s="6">
        <v>4500</v>
      </c>
      <c r="F18" s="10">
        <v>4500</v>
      </c>
      <c r="G18" s="10">
        <v>5008</v>
      </c>
      <c r="H18" s="10">
        <f>G18/F18%</f>
        <v>111.28888888888889</v>
      </c>
    </row>
    <row r="19" spans="1:8" ht="12.75">
      <c r="A19" t="s">
        <v>13</v>
      </c>
      <c r="E19" s="6">
        <v>50</v>
      </c>
      <c r="F19" s="10">
        <v>50</v>
      </c>
      <c r="G19" s="10">
        <v>259</v>
      </c>
      <c r="H19" s="10">
        <f>G19/F19%</f>
        <v>518</v>
      </c>
    </row>
    <row r="20" spans="1:9" ht="12.75">
      <c r="A20" s="4" t="s">
        <v>14</v>
      </c>
      <c r="E20" s="7">
        <f>SUM(E11:E19)</f>
        <v>120500</v>
      </c>
      <c r="F20" s="7">
        <f>SUM(F11:F19)</f>
        <v>120500</v>
      </c>
      <c r="G20" s="7">
        <f>SUM(G11:G19)</f>
        <v>124002</v>
      </c>
      <c r="H20" s="9">
        <f>G20/F20%</f>
        <v>102.90622406639004</v>
      </c>
      <c r="I20" s="4"/>
    </row>
    <row r="21" spans="5:8" ht="12.75">
      <c r="E21" s="6"/>
      <c r="G21" s="10"/>
      <c r="H21" s="10"/>
    </row>
    <row r="22" spans="5:8" ht="12.75">
      <c r="E22" s="6"/>
      <c r="G22" s="10"/>
      <c r="H22" s="10"/>
    </row>
    <row r="24" spans="1:9" ht="12.75">
      <c r="A24" s="4" t="s">
        <v>15</v>
      </c>
      <c r="E24" s="7">
        <v>55000</v>
      </c>
      <c r="F24" s="7">
        <v>57300</v>
      </c>
      <c r="G24" s="9">
        <v>58079</v>
      </c>
      <c r="H24" s="9">
        <f>G24/F24%</f>
        <v>101.35951134380454</v>
      </c>
      <c r="I24" s="4"/>
    </row>
    <row r="25" spans="5:8" ht="12.75">
      <c r="E25" s="6"/>
      <c r="H25" s="10"/>
    </row>
    <row r="26" spans="5:8" ht="12.75">
      <c r="E26" s="6"/>
      <c r="H26" s="10"/>
    </row>
    <row r="28" spans="1:8" ht="12.75">
      <c r="A28" s="4" t="s">
        <v>16</v>
      </c>
      <c r="E28" s="6"/>
      <c r="H28" s="10"/>
    </row>
    <row r="29" spans="1:8" ht="12.75">
      <c r="A29" t="s">
        <v>17</v>
      </c>
      <c r="E29" s="6">
        <v>1500</v>
      </c>
      <c r="F29" s="10">
        <v>1500</v>
      </c>
      <c r="G29" s="10">
        <v>1594</v>
      </c>
      <c r="H29" s="10">
        <f aca="true" t="shared" si="0" ref="H29:H35">G29/F29%</f>
        <v>106.26666666666667</v>
      </c>
    </row>
    <row r="30" spans="1:8" ht="12.75">
      <c r="A30" t="s">
        <v>18</v>
      </c>
      <c r="E30" s="6">
        <v>500</v>
      </c>
      <c r="F30" s="10">
        <v>570</v>
      </c>
      <c r="G30" s="6">
        <v>562</v>
      </c>
      <c r="H30" s="10">
        <f t="shared" si="0"/>
        <v>98.59649122807018</v>
      </c>
    </row>
    <row r="31" spans="1:8" ht="12.75">
      <c r="A31" t="s">
        <v>19</v>
      </c>
      <c r="E31" s="6">
        <v>1250</v>
      </c>
      <c r="F31" s="10">
        <v>1250</v>
      </c>
      <c r="G31" s="10">
        <v>1191</v>
      </c>
      <c r="H31" s="10">
        <f t="shared" si="0"/>
        <v>95.28</v>
      </c>
    </row>
    <row r="32" spans="1:8" ht="12.75">
      <c r="A32" t="s">
        <v>20</v>
      </c>
      <c r="E32" s="6">
        <v>6500</v>
      </c>
      <c r="F32" s="10">
        <v>6500</v>
      </c>
      <c r="G32" s="10">
        <v>6905</v>
      </c>
      <c r="H32" s="10">
        <f t="shared" si="0"/>
        <v>106.23076923076923</v>
      </c>
    </row>
    <row r="33" spans="1:8" ht="12.75">
      <c r="A33" t="s">
        <v>21</v>
      </c>
      <c r="E33" s="6">
        <v>36960</v>
      </c>
      <c r="F33" s="10">
        <v>36960</v>
      </c>
      <c r="G33" s="10">
        <v>36559</v>
      </c>
      <c r="H33" s="10">
        <f t="shared" si="0"/>
        <v>98.91504329004329</v>
      </c>
    </row>
    <row r="34" spans="1:8" ht="12.75">
      <c r="A34" t="s">
        <v>22</v>
      </c>
      <c r="E34" s="6">
        <v>38480</v>
      </c>
      <c r="F34" s="10">
        <v>38480</v>
      </c>
      <c r="G34" s="10">
        <v>37163</v>
      </c>
      <c r="H34" s="10">
        <f t="shared" si="0"/>
        <v>96.57744282744282</v>
      </c>
    </row>
    <row r="35" spans="1:8" ht="12.75">
      <c r="A35" t="s">
        <v>23</v>
      </c>
      <c r="E35" s="6">
        <v>3000</v>
      </c>
      <c r="F35" s="10">
        <v>6000</v>
      </c>
      <c r="G35" s="10">
        <v>7573</v>
      </c>
      <c r="H35" s="10">
        <f t="shared" si="0"/>
        <v>126.21666666666667</v>
      </c>
    </row>
    <row r="36" spans="1:8" ht="12.75">
      <c r="A36" t="s">
        <v>24</v>
      </c>
      <c r="E36" s="6">
        <v>5000</v>
      </c>
      <c r="F36" s="10">
        <v>5000</v>
      </c>
      <c r="G36" s="10">
        <v>5597</v>
      </c>
      <c r="H36" s="10">
        <f aca="true" t="shared" si="1" ref="H36:H44">G36/F36%</f>
        <v>111.94</v>
      </c>
    </row>
    <row r="37" spans="1:8" ht="12.75">
      <c r="A37" t="s">
        <v>25</v>
      </c>
      <c r="E37" s="6">
        <v>240</v>
      </c>
      <c r="F37" s="10">
        <v>240</v>
      </c>
      <c r="G37" s="10">
        <v>381</v>
      </c>
      <c r="H37" s="10">
        <f t="shared" si="1"/>
        <v>158.75</v>
      </c>
    </row>
    <row r="38" spans="1:8" ht="12.75">
      <c r="A38" t="s">
        <v>26</v>
      </c>
      <c r="E38" s="6">
        <v>300</v>
      </c>
      <c r="F38" s="10">
        <v>300</v>
      </c>
      <c r="G38" s="10">
        <v>288</v>
      </c>
      <c r="H38" s="10">
        <f t="shared" si="1"/>
        <v>96</v>
      </c>
    </row>
    <row r="39" spans="1:8" ht="12.75">
      <c r="A39" t="s">
        <v>27</v>
      </c>
      <c r="E39" s="6">
        <v>2000</v>
      </c>
      <c r="F39" s="10">
        <v>2000</v>
      </c>
      <c r="G39" s="10">
        <v>1256</v>
      </c>
      <c r="H39" s="10">
        <f t="shared" si="1"/>
        <v>62.8</v>
      </c>
    </row>
    <row r="40" spans="1:8" ht="12.75">
      <c r="A40" t="s">
        <v>28</v>
      </c>
      <c r="E40" s="6">
        <v>300</v>
      </c>
      <c r="F40" s="10">
        <v>300</v>
      </c>
      <c r="G40" s="10">
        <v>265</v>
      </c>
      <c r="H40" s="10">
        <f t="shared" si="1"/>
        <v>88.33333333333333</v>
      </c>
    </row>
    <row r="41" spans="1:8" ht="12.75">
      <c r="A41" t="s">
        <v>29</v>
      </c>
      <c r="E41" s="6">
        <v>250</v>
      </c>
      <c r="F41" s="10">
        <v>250</v>
      </c>
      <c r="G41" s="10">
        <v>239</v>
      </c>
      <c r="H41" s="10">
        <f t="shared" si="1"/>
        <v>95.6</v>
      </c>
    </row>
    <row r="42" spans="1:8" ht="12.75">
      <c r="A42" t="s">
        <v>30</v>
      </c>
      <c r="E42" s="6">
        <v>100</v>
      </c>
      <c r="F42" s="10">
        <v>100</v>
      </c>
      <c r="G42" s="10">
        <v>8</v>
      </c>
      <c r="H42" s="10">
        <f t="shared" si="1"/>
        <v>8</v>
      </c>
    </row>
    <row r="43" spans="1:8" ht="12.75">
      <c r="A43" t="s">
        <v>31</v>
      </c>
      <c r="E43" s="6">
        <v>2000</v>
      </c>
      <c r="F43" s="10">
        <v>2921</v>
      </c>
      <c r="G43" s="10">
        <v>3152</v>
      </c>
      <c r="H43" s="10">
        <f t="shared" si="1"/>
        <v>107.90825059910989</v>
      </c>
    </row>
    <row r="44" spans="1:8" ht="12.75">
      <c r="A44" t="s">
        <v>32</v>
      </c>
      <c r="E44" s="6">
        <v>1975</v>
      </c>
      <c r="F44" s="10">
        <v>1975</v>
      </c>
      <c r="G44" s="6">
        <v>1975</v>
      </c>
      <c r="H44" s="10">
        <f t="shared" si="1"/>
        <v>100</v>
      </c>
    </row>
    <row r="45" spans="1:8" ht="12.75">
      <c r="A45" t="s">
        <v>196</v>
      </c>
      <c r="E45" s="1" t="s">
        <v>42</v>
      </c>
      <c r="F45" s="10">
        <v>1380</v>
      </c>
      <c r="G45" s="10">
        <v>1380</v>
      </c>
      <c r="H45" s="10">
        <f>G45/F45%</f>
        <v>100</v>
      </c>
    </row>
    <row r="46" spans="1:8" ht="12.75">
      <c r="A46" t="s">
        <v>289</v>
      </c>
      <c r="E46" s="1" t="s">
        <v>42</v>
      </c>
      <c r="F46" s="1" t="s">
        <v>42</v>
      </c>
      <c r="G46">
        <v>722</v>
      </c>
      <c r="H46" s="6" t="s">
        <v>191</v>
      </c>
    </row>
    <row r="47" spans="1:8" ht="12.75">
      <c r="A47" s="4" t="s">
        <v>33</v>
      </c>
      <c r="E47" s="7">
        <f>SUM(E29:E44)</f>
        <v>100355</v>
      </c>
      <c r="F47" s="7">
        <f>SUM(F29:F45)</f>
        <v>105726</v>
      </c>
      <c r="G47" s="7">
        <f>SUM(G29:G46)</f>
        <v>106810</v>
      </c>
      <c r="H47" s="9">
        <f>G47/F47%</f>
        <v>101.02529179199061</v>
      </c>
    </row>
    <row r="48" spans="5:8" ht="12.75">
      <c r="E48" s="6"/>
      <c r="H48" s="10"/>
    </row>
    <row r="49" spans="5:8" ht="12.75">
      <c r="E49" s="6"/>
      <c r="H49" s="10"/>
    </row>
    <row r="50" spans="1:8" ht="12.75">
      <c r="A50" s="4" t="s">
        <v>34</v>
      </c>
      <c r="E50" s="6"/>
      <c r="H50" s="10"/>
    </row>
    <row r="51" spans="1:8" ht="12.75">
      <c r="A51" t="s">
        <v>35</v>
      </c>
      <c r="E51" s="6">
        <v>1000</v>
      </c>
      <c r="F51" s="6">
        <v>2200</v>
      </c>
      <c r="G51" s="10">
        <v>3011</v>
      </c>
      <c r="H51" s="10">
        <f>G51/F51%</f>
        <v>136.86363636363637</v>
      </c>
    </row>
    <row r="52" spans="1:8" ht="12.75">
      <c r="A52" t="s">
        <v>36</v>
      </c>
      <c r="E52" s="6">
        <v>1000</v>
      </c>
      <c r="F52" s="6">
        <v>1000</v>
      </c>
      <c r="G52" s="10">
        <v>189</v>
      </c>
      <c r="H52" s="10">
        <f>G52/F52%</f>
        <v>18.9</v>
      </c>
    </row>
    <row r="53" spans="1:8" ht="12.75">
      <c r="A53" s="4" t="s">
        <v>37</v>
      </c>
      <c r="E53" s="7">
        <f>SUM(E51:E52)</f>
        <v>2000</v>
      </c>
      <c r="F53" s="7">
        <f>SUM(F51:F52)</f>
        <v>3200</v>
      </c>
      <c r="G53" s="7">
        <f>SUM(G51:G52)</f>
        <v>3200</v>
      </c>
      <c r="H53" s="9">
        <f>G53/F53%</f>
        <v>100</v>
      </c>
    </row>
    <row r="57" spans="5:8" ht="12.75">
      <c r="E57" s="1" t="s">
        <v>0</v>
      </c>
      <c r="F57" s="1" t="s">
        <v>0</v>
      </c>
      <c r="H57" s="10"/>
    </row>
    <row r="58" spans="5:8" ht="12.75">
      <c r="E58" s="1" t="s">
        <v>1</v>
      </c>
      <c r="F58" s="1" t="s">
        <v>195</v>
      </c>
      <c r="G58" s="1" t="s">
        <v>3</v>
      </c>
      <c r="H58" s="6" t="s">
        <v>2</v>
      </c>
    </row>
    <row r="59" ht="12.75">
      <c r="H59" s="10"/>
    </row>
    <row r="60" spans="1:8" ht="12.75">
      <c r="A60" s="4" t="s">
        <v>38</v>
      </c>
      <c r="E60" s="6"/>
      <c r="H60" s="10"/>
    </row>
    <row r="61" spans="1:8" ht="12.75">
      <c r="A61" t="s">
        <v>39</v>
      </c>
      <c r="E61" s="6">
        <v>40142</v>
      </c>
      <c r="F61" s="6">
        <v>44184</v>
      </c>
      <c r="G61" s="10">
        <v>44281</v>
      </c>
      <c r="H61" s="10">
        <f aca="true" t="shared" si="2" ref="H61:H70">G61/F61%</f>
        <v>100.21953648379504</v>
      </c>
    </row>
    <row r="62" spans="1:8" ht="12.75">
      <c r="A62" t="s">
        <v>224</v>
      </c>
      <c r="E62" s="1" t="s">
        <v>42</v>
      </c>
      <c r="F62" s="1">
        <v>445</v>
      </c>
      <c r="G62" s="1">
        <v>445</v>
      </c>
      <c r="H62" s="10">
        <f t="shared" si="2"/>
        <v>100</v>
      </c>
    </row>
    <row r="63" spans="1:8" ht="12.75">
      <c r="A63" t="s">
        <v>40</v>
      </c>
      <c r="E63" s="6">
        <v>750</v>
      </c>
      <c r="F63" s="6">
        <v>750</v>
      </c>
      <c r="G63" s="10">
        <v>988</v>
      </c>
      <c r="H63" s="10">
        <f t="shared" si="2"/>
        <v>131.73333333333332</v>
      </c>
    </row>
    <row r="64" spans="1:8" ht="12.75">
      <c r="A64" t="s">
        <v>193</v>
      </c>
      <c r="E64" s="1" t="s">
        <v>42</v>
      </c>
      <c r="F64" s="1">
        <v>14</v>
      </c>
      <c r="G64" s="10">
        <v>14</v>
      </c>
      <c r="H64" s="10">
        <f t="shared" si="2"/>
        <v>99.99999999999999</v>
      </c>
    </row>
    <row r="65" spans="1:8" ht="12.75">
      <c r="A65" t="s">
        <v>41</v>
      </c>
      <c r="E65" s="6" t="s">
        <v>42</v>
      </c>
      <c r="F65" s="6">
        <v>1159</v>
      </c>
      <c r="G65" s="10">
        <v>1731</v>
      </c>
      <c r="H65" s="10">
        <f t="shared" si="2"/>
        <v>149.35289042277824</v>
      </c>
    </row>
    <row r="66" spans="1:8" ht="12.75">
      <c r="A66" t="s">
        <v>249</v>
      </c>
      <c r="E66" s="1" t="s">
        <v>42</v>
      </c>
      <c r="F66" s="1">
        <v>280</v>
      </c>
      <c r="G66">
        <v>310</v>
      </c>
      <c r="H66" s="10">
        <f t="shared" si="2"/>
        <v>110.71428571428572</v>
      </c>
    </row>
    <row r="67" spans="1:8" ht="12.75">
      <c r="A67" t="s">
        <v>275</v>
      </c>
      <c r="E67" s="1" t="s">
        <v>42</v>
      </c>
      <c r="F67" s="10">
        <v>1033</v>
      </c>
      <c r="G67" s="10">
        <v>1033</v>
      </c>
      <c r="H67" s="10">
        <f t="shared" si="2"/>
        <v>100</v>
      </c>
    </row>
    <row r="68" spans="1:8" ht="12.75">
      <c r="A68" t="s">
        <v>279</v>
      </c>
      <c r="E68" s="1" t="s">
        <v>42</v>
      </c>
      <c r="F68" s="10">
        <v>5000</v>
      </c>
      <c r="G68" s="10">
        <v>5000</v>
      </c>
      <c r="H68" s="10">
        <f t="shared" si="2"/>
        <v>100</v>
      </c>
    </row>
    <row r="69" spans="1:8" ht="12.75">
      <c r="A69" t="s">
        <v>284</v>
      </c>
      <c r="E69" s="1" t="s">
        <v>42</v>
      </c>
      <c r="F69" s="10">
        <v>4000</v>
      </c>
      <c r="G69" s="6">
        <v>4000</v>
      </c>
      <c r="H69" s="10">
        <f t="shared" si="2"/>
        <v>100</v>
      </c>
    </row>
    <row r="70" spans="1:8" ht="12.75">
      <c r="A70" t="s">
        <v>280</v>
      </c>
      <c r="E70" s="1" t="s">
        <v>42</v>
      </c>
      <c r="F70" s="10">
        <v>1432</v>
      </c>
      <c r="G70" s="6">
        <v>1432</v>
      </c>
      <c r="H70" s="10">
        <f t="shared" si="2"/>
        <v>100</v>
      </c>
    </row>
    <row r="71" spans="1:8" ht="12.75">
      <c r="A71" t="s">
        <v>290</v>
      </c>
      <c r="E71" s="1" t="s">
        <v>42</v>
      </c>
      <c r="F71" s="1" t="s">
        <v>42</v>
      </c>
      <c r="G71" s="10">
        <v>1064</v>
      </c>
      <c r="H71" s="1" t="s">
        <v>191</v>
      </c>
    </row>
    <row r="72" spans="1:8" ht="12.75">
      <c r="A72" s="4" t="s">
        <v>225</v>
      </c>
      <c r="E72" s="7">
        <f>SUM(E61:E65)</f>
        <v>40892</v>
      </c>
      <c r="F72" s="7">
        <f>SUM(F61:F70)</f>
        <v>58297</v>
      </c>
      <c r="G72" s="7">
        <f>SUM(G61:G71)</f>
        <v>60298</v>
      </c>
      <c r="H72" s="9">
        <f>G72/F72%</f>
        <v>103.43242362385715</v>
      </c>
    </row>
    <row r="73" spans="5:8" ht="12.75">
      <c r="E73" s="6"/>
      <c r="H73" s="10"/>
    </row>
    <row r="76" spans="1:8" ht="12.75">
      <c r="A76" s="4" t="s">
        <v>43</v>
      </c>
      <c r="E76" s="6"/>
      <c r="H76" s="10"/>
    </row>
    <row r="77" spans="1:8" ht="12.75">
      <c r="A77" t="s">
        <v>44</v>
      </c>
      <c r="E77" s="6">
        <v>7000</v>
      </c>
      <c r="F77" s="6">
        <v>7000</v>
      </c>
      <c r="G77" s="6">
        <v>1566</v>
      </c>
      <c r="H77" s="10">
        <f>G77/F77%</f>
        <v>22.37142857142857</v>
      </c>
    </row>
    <row r="78" spans="1:8" ht="12.75">
      <c r="A78" t="s">
        <v>45</v>
      </c>
      <c r="E78" s="6">
        <v>14000</v>
      </c>
      <c r="F78" s="6">
        <v>24465</v>
      </c>
      <c r="G78" s="6">
        <v>24465</v>
      </c>
      <c r="H78" s="10">
        <f>G78/F78%</f>
        <v>100</v>
      </c>
    </row>
    <row r="79" spans="1:8" ht="12.75">
      <c r="A79" t="s">
        <v>197</v>
      </c>
      <c r="E79" s="1" t="s">
        <v>42</v>
      </c>
      <c r="F79" s="10">
        <v>7000</v>
      </c>
      <c r="G79" s="6">
        <v>6468</v>
      </c>
      <c r="H79" s="10">
        <f>G79/F79%</f>
        <v>92.4</v>
      </c>
    </row>
    <row r="80" spans="1:8" ht="12.75">
      <c r="A80" t="s">
        <v>198</v>
      </c>
      <c r="E80" s="1" t="s">
        <v>42</v>
      </c>
      <c r="F80" s="10">
        <v>6245</v>
      </c>
      <c r="G80" s="1" t="s">
        <v>42</v>
      </c>
      <c r="H80" s="1" t="s">
        <v>42</v>
      </c>
    </row>
    <row r="81" spans="1:8" ht="12.75">
      <c r="A81" t="s">
        <v>252</v>
      </c>
      <c r="E81" s="1" t="s">
        <v>42</v>
      </c>
      <c r="F81" s="10">
        <v>578</v>
      </c>
      <c r="G81">
        <v>576</v>
      </c>
      <c r="H81" s="10">
        <f>G81/F81%</f>
        <v>99.65397923875432</v>
      </c>
    </row>
    <row r="82" spans="1:8" ht="12.75">
      <c r="A82" t="s">
        <v>253</v>
      </c>
      <c r="E82" s="1" t="s">
        <v>42</v>
      </c>
      <c r="F82" s="10">
        <v>3830</v>
      </c>
      <c r="G82" s="10">
        <v>3392</v>
      </c>
      <c r="H82" s="10">
        <f>G82/F82%</f>
        <v>88.56396866840731</v>
      </c>
    </row>
    <row r="83" spans="1:8" ht="12.75">
      <c r="A83" t="s">
        <v>254</v>
      </c>
      <c r="E83" s="1" t="s">
        <v>42</v>
      </c>
      <c r="F83" s="10">
        <v>11840</v>
      </c>
      <c r="G83" s="6">
        <v>9160</v>
      </c>
      <c r="H83" s="10">
        <f>G83/F83%</f>
        <v>77.36486486486486</v>
      </c>
    </row>
    <row r="84" spans="1:8" ht="12.75">
      <c r="A84" s="4" t="s">
        <v>46</v>
      </c>
      <c r="E84" s="7">
        <f>SUM(E77:E78)</f>
        <v>21000</v>
      </c>
      <c r="F84" s="7">
        <f>SUM(F77:F83)</f>
        <v>60958</v>
      </c>
      <c r="G84" s="7">
        <f>SUM(G77:G83)</f>
        <v>45627</v>
      </c>
      <c r="H84" s="9">
        <f>G84/F84%</f>
        <v>74.84989665015256</v>
      </c>
    </row>
    <row r="85" spans="5:8" ht="12.75">
      <c r="E85" s="6"/>
      <c r="H85" s="10"/>
    </row>
    <row r="86" spans="5:8" ht="12.75">
      <c r="E86" s="6"/>
      <c r="H86" s="10"/>
    </row>
    <row r="88" spans="5:8" ht="12.75">
      <c r="E88" s="6"/>
      <c r="H88" s="10"/>
    </row>
    <row r="89" spans="5:8" ht="12.75">
      <c r="E89" s="6"/>
      <c r="H89" s="10"/>
    </row>
    <row r="90" spans="1:8" s="16" customFormat="1" ht="15.75">
      <c r="A90" s="2" t="s">
        <v>47</v>
      </c>
      <c r="E90" s="17">
        <f>E20+E24+E47+E53+E72+E84</f>
        <v>339747</v>
      </c>
      <c r="F90" s="17">
        <f>F20+F24+F47+F53+F72+F84</f>
        <v>405981</v>
      </c>
      <c r="G90" s="17">
        <f>G20+G24+G47+G53+G72+G84</f>
        <v>398016</v>
      </c>
      <c r="H90" s="18">
        <f>G90/F90%</f>
        <v>98.03808552616995</v>
      </c>
    </row>
    <row r="114" spans="1:8" ht="12.75">
      <c r="A114" s="4" t="s">
        <v>171</v>
      </c>
      <c r="E114" s="6"/>
      <c r="H114" s="10"/>
    </row>
    <row r="115" spans="1:8" ht="12.75">
      <c r="A115" t="s">
        <v>184</v>
      </c>
      <c r="E115" s="6">
        <v>450</v>
      </c>
      <c r="G115">
        <v>489</v>
      </c>
      <c r="H115" s="10">
        <f aca="true" t="shared" si="3" ref="H115:H120">G115/E115%</f>
        <v>108.66666666666667</v>
      </c>
    </row>
    <row r="116" spans="1:8" ht="12.75">
      <c r="A116" t="s">
        <v>185</v>
      </c>
      <c r="E116" s="6">
        <v>100</v>
      </c>
      <c r="G116">
        <v>199</v>
      </c>
      <c r="H116" s="10">
        <f t="shared" si="3"/>
        <v>199</v>
      </c>
    </row>
    <row r="117" spans="1:8" ht="12.75">
      <c r="A117" t="s">
        <v>186</v>
      </c>
      <c r="E117" s="6">
        <v>2200</v>
      </c>
      <c r="G117" s="10">
        <v>2098</v>
      </c>
      <c r="H117" s="10">
        <f t="shared" si="3"/>
        <v>95.36363636363636</v>
      </c>
    </row>
    <row r="118" spans="1:8" ht="12.75">
      <c r="A118" t="s">
        <v>187</v>
      </c>
      <c r="E118" s="6">
        <v>200</v>
      </c>
      <c r="G118">
        <v>233</v>
      </c>
      <c r="H118" s="10">
        <f t="shared" si="3"/>
        <v>116.5</v>
      </c>
    </row>
    <row r="119" spans="1:8" ht="12.75">
      <c r="A119" t="s">
        <v>188</v>
      </c>
      <c r="E119" s="6">
        <v>50</v>
      </c>
      <c r="G119">
        <v>56</v>
      </c>
      <c r="H119" s="10">
        <f t="shared" si="3"/>
        <v>112</v>
      </c>
    </row>
    <row r="120" spans="1:8" ht="12.75">
      <c r="A120" t="s">
        <v>189</v>
      </c>
      <c r="E120" s="6">
        <v>1500</v>
      </c>
      <c r="G120" s="10">
        <v>1933</v>
      </c>
      <c r="H120" s="10">
        <f t="shared" si="3"/>
        <v>128.86666666666667</v>
      </c>
    </row>
    <row r="121" spans="5:8" ht="12.75">
      <c r="E121" s="6"/>
      <c r="G121" s="1"/>
      <c r="H121" s="1"/>
    </row>
    <row r="122" ht="12.75">
      <c r="H122" s="10"/>
    </row>
    <row r="127" spans="1:8" ht="12.75">
      <c r="A127" s="4" t="s">
        <v>47</v>
      </c>
      <c r="E127" s="7">
        <f>SUM(E128:E145)</f>
        <v>398016</v>
      </c>
      <c r="F127" s="12">
        <v>1</v>
      </c>
      <c r="H127" s="10"/>
    </row>
    <row r="128" spans="1:8" ht="12.75">
      <c r="A128" t="s">
        <v>173</v>
      </c>
      <c r="E128" s="6">
        <v>114581</v>
      </c>
      <c r="F128" s="13">
        <f>E128/E127%</f>
        <v>28.78803867181219</v>
      </c>
      <c r="H128" s="10"/>
    </row>
    <row r="129" spans="1:8" ht="12.75">
      <c r="A129" t="s">
        <v>176</v>
      </c>
      <c r="E129" s="6">
        <v>73722</v>
      </c>
      <c r="F129" s="13">
        <f>E129/E127%</f>
        <v>18.52237095996141</v>
      </c>
      <c r="H129" s="10"/>
    </row>
    <row r="130" spans="1:8" ht="12.75">
      <c r="A130" t="s">
        <v>172</v>
      </c>
      <c r="E130" s="6">
        <v>60298</v>
      </c>
      <c r="F130" s="13">
        <f>E130/E127%</f>
        <v>15.149642225438173</v>
      </c>
      <c r="H130" s="10"/>
    </row>
    <row r="131" spans="1:8" ht="12.75">
      <c r="A131" t="s">
        <v>248</v>
      </c>
      <c r="E131" s="10">
        <v>58079</v>
      </c>
      <c r="F131" s="13">
        <f>E131/E127%</f>
        <v>14.592126949670366</v>
      </c>
      <c r="H131" s="10"/>
    </row>
    <row r="132" spans="1:8" ht="12.75">
      <c r="A132" t="s">
        <v>183</v>
      </c>
      <c r="E132" s="10">
        <v>24465</v>
      </c>
      <c r="F132" s="13">
        <f>E132/E127%</f>
        <v>6.146737819585143</v>
      </c>
      <c r="H132" s="10"/>
    </row>
    <row r="133" spans="1:8" ht="12.75">
      <c r="A133" t="s">
        <v>181</v>
      </c>
      <c r="E133" s="6">
        <v>21485</v>
      </c>
      <c r="F133" s="13">
        <f>E133/E127%</f>
        <v>5.39802420003216</v>
      </c>
      <c r="H133" s="10"/>
    </row>
    <row r="134" spans="1:8" ht="12.75">
      <c r="A134" t="s">
        <v>292</v>
      </c>
      <c r="E134" s="10">
        <v>9160</v>
      </c>
      <c r="F134" s="13">
        <f>E134/E127%</f>
        <v>2.301415018491719</v>
      </c>
      <c r="H134" s="10"/>
    </row>
    <row r="135" spans="1:8" ht="12.75">
      <c r="A135" t="s">
        <v>177</v>
      </c>
      <c r="E135" s="6">
        <v>7573</v>
      </c>
      <c r="F135" s="13">
        <f>E135/E127%</f>
        <v>1.902687329152597</v>
      </c>
      <c r="H135" s="10"/>
    </row>
    <row r="136" spans="1:8" ht="12.75">
      <c r="A136" t="s">
        <v>291</v>
      </c>
      <c r="E136" s="10">
        <v>6468</v>
      </c>
      <c r="F136" s="13">
        <f>E136/E127%</f>
        <v>1.625060299083454</v>
      </c>
      <c r="H136" s="10"/>
    </row>
    <row r="137" spans="1:8" ht="12.75">
      <c r="A137" t="s">
        <v>174</v>
      </c>
      <c r="E137" s="6">
        <v>5008</v>
      </c>
      <c r="F137" s="13">
        <f>E137/E127%</f>
        <v>1.258240874738704</v>
      </c>
      <c r="H137" s="10"/>
    </row>
    <row r="138" spans="1:8" ht="12.75">
      <c r="A138" t="s">
        <v>175</v>
      </c>
      <c r="E138" s="6">
        <v>4154</v>
      </c>
      <c r="F138" s="13">
        <f>E138/E127%</f>
        <v>1.043676636115131</v>
      </c>
      <c r="H138" s="10"/>
    </row>
    <row r="139" spans="1:8" ht="12.75">
      <c r="A139" t="s">
        <v>273</v>
      </c>
      <c r="E139" s="10">
        <v>3392</v>
      </c>
      <c r="F139" s="13">
        <f>E139/E127%</f>
        <v>0.8522270461488985</v>
      </c>
      <c r="H139" s="10"/>
    </row>
    <row r="140" spans="1:6" ht="12.75">
      <c r="A140" t="s">
        <v>182</v>
      </c>
      <c r="E140" s="6">
        <v>3033</v>
      </c>
      <c r="F140" s="13">
        <f>E140/E127%</f>
        <v>0.7620296671490594</v>
      </c>
    </row>
    <row r="141" spans="1:6" ht="12.75">
      <c r="A141" t="s">
        <v>178</v>
      </c>
      <c r="E141" s="6">
        <v>3011</v>
      </c>
      <c r="F141" s="13">
        <f>E141/E127%</f>
        <v>0.7565022511657823</v>
      </c>
    </row>
    <row r="142" spans="1:6" ht="12.75">
      <c r="A142" t="s">
        <v>247</v>
      </c>
      <c r="E142" s="10">
        <v>1566</v>
      </c>
      <c r="F142" s="13">
        <f>E142/E127%</f>
        <v>0.39345151953690305</v>
      </c>
    </row>
    <row r="143" spans="1:6" ht="12.75">
      <c r="A143" t="s">
        <v>180</v>
      </c>
      <c r="E143" s="6">
        <v>1256</v>
      </c>
      <c r="F143" s="13">
        <f>E143/E127%</f>
        <v>0.3155652034089082</v>
      </c>
    </row>
    <row r="144" spans="1:6" ht="12.75">
      <c r="A144" t="s">
        <v>274</v>
      </c>
      <c r="E144">
        <v>576</v>
      </c>
      <c r="F144" s="13">
        <f>E144/E127%</f>
        <v>0.1447178002894356</v>
      </c>
    </row>
    <row r="145" spans="1:6" ht="12.75">
      <c r="A145" t="s">
        <v>179</v>
      </c>
      <c r="E145" s="6">
        <v>189</v>
      </c>
      <c r="F145" s="13">
        <f>E145/E127%</f>
        <v>0.04748552821997106</v>
      </c>
    </row>
    <row r="167" spans="5:8" ht="12.75">
      <c r="E167" s="1" t="s">
        <v>0</v>
      </c>
      <c r="F167" s="1" t="s">
        <v>0</v>
      </c>
      <c r="H167" s="10"/>
    </row>
    <row r="168" spans="5:8" ht="12.75">
      <c r="E168" s="1" t="s">
        <v>1</v>
      </c>
      <c r="F168" s="1" t="s">
        <v>195</v>
      </c>
      <c r="G168" s="1" t="s">
        <v>3</v>
      </c>
      <c r="H168" s="6" t="s">
        <v>2</v>
      </c>
    </row>
    <row r="169" ht="13.5" thickBot="1">
      <c r="A169" s="5" t="s">
        <v>48</v>
      </c>
    </row>
    <row r="170" ht="12.75">
      <c r="H170" s="10"/>
    </row>
    <row r="171" spans="1:8" ht="12.75">
      <c r="A171" s="4" t="s">
        <v>49</v>
      </c>
      <c r="E171" s="7">
        <v>1100</v>
      </c>
      <c r="F171" s="7">
        <v>1169</v>
      </c>
      <c r="G171" s="9">
        <v>1190</v>
      </c>
      <c r="H171" s="9">
        <f>G171/F171%</f>
        <v>101.79640718562875</v>
      </c>
    </row>
    <row r="174" spans="1:8" s="4" customFormat="1" ht="12.75">
      <c r="A174" s="4" t="s">
        <v>283</v>
      </c>
      <c r="E174" s="11" t="s">
        <v>42</v>
      </c>
      <c r="F174" s="4">
        <v>260</v>
      </c>
      <c r="G174" s="11">
        <v>260</v>
      </c>
      <c r="H174" s="9">
        <f>G174/F174%</f>
        <v>100</v>
      </c>
    </row>
    <row r="177" spans="1:8" ht="12.75">
      <c r="A177" s="4" t="s">
        <v>50</v>
      </c>
      <c r="E177" s="7"/>
      <c r="G177" s="4"/>
      <c r="H177" s="9"/>
    </row>
    <row r="178" spans="1:8" ht="12.75">
      <c r="A178" t="s">
        <v>51</v>
      </c>
      <c r="E178" s="6">
        <v>140</v>
      </c>
      <c r="F178" s="6">
        <v>140</v>
      </c>
      <c r="G178">
        <v>171</v>
      </c>
      <c r="H178" s="14">
        <f aca="true" t="shared" si="4" ref="H178:H184">G178/F178%</f>
        <v>122.14285714285715</v>
      </c>
    </row>
    <row r="179" spans="1:8" ht="12.75">
      <c r="A179" t="s">
        <v>52</v>
      </c>
      <c r="E179" s="6">
        <v>50</v>
      </c>
      <c r="F179" s="6">
        <v>62</v>
      </c>
      <c r="G179">
        <v>61</v>
      </c>
      <c r="H179" s="14">
        <f t="shared" si="4"/>
        <v>98.38709677419355</v>
      </c>
    </row>
    <row r="180" spans="1:8" ht="12.75">
      <c r="A180" t="s">
        <v>53</v>
      </c>
      <c r="E180" s="6">
        <v>50</v>
      </c>
      <c r="F180" s="6">
        <v>100</v>
      </c>
      <c r="G180" s="1">
        <v>77</v>
      </c>
      <c r="H180" s="14">
        <f t="shared" si="4"/>
        <v>77</v>
      </c>
    </row>
    <row r="181" spans="1:8" ht="12.75">
      <c r="A181" t="s">
        <v>241</v>
      </c>
      <c r="E181" s="1" t="s">
        <v>42</v>
      </c>
      <c r="F181">
        <v>100</v>
      </c>
      <c r="G181" s="1">
        <v>3</v>
      </c>
      <c r="H181" s="14">
        <f t="shared" si="4"/>
        <v>3</v>
      </c>
    </row>
    <row r="182" spans="1:8" ht="12.75">
      <c r="A182" t="s">
        <v>199</v>
      </c>
      <c r="E182" s="1" t="s">
        <v>42</v>
      </c>
      <c r="F182" s="10">
        <v>6875</v>
      </c>
      <c r="G182" s="6">
        <v>6913</v>
      </c>
      <c r="H182" s="14">
        <f t="shared" si="4"/>
        <v>100.55272727272727</v>
      </c>
    </row>
    <row r="183" spans="1:8" ht="12.75">
      <c r="A183" t="s">
        <v>245</v>
      </c>
      <c r="E183" s="1" t="s">
        <v>42</v>
      </c>
      <c r="F183">
        <v>500</v>
      </c>
      <c r="G183" s="1">
        <v>500</v>
      </c>
      <c r="H183" s="14">
        <f t="shared" si="4"/>
        <v>100</v>
      </c>
    </row>
    <row r="184" spans="1:8" ht="12.75">
      <c r="A184" t="s">
        <v>258</v>
      </c>
      <c r="E184" s="26" t="s">
        <v>42</v>
      </c>
      <c r="F184">
        <v>26</v>
      </c>
      <c r="G184" s="1">
        <v>25</v>
      </c>
      <c r="H184" s="14">
        <f t="shared" si="4"/>
        <v>96.15384615384615</v>
      </c>
    </row>
    <row r="185" spans="1:8" ht="12.75">
      <c r="A185" t="s">
        <v>293</v>
      </c>
      <c r="E185" s="1" t="s">
        <v>42</v>
      </c>
      <c r="F185" s="1" t="s">
        <v>42</v>
      </c>
      <c r="G185">
        <v>722</v>
      </c>
      <c r="H185" s="1" t="s">
        <v>42</v>
      </c>
    </row>
    <row r="186" spans="1:8" ht="12.75">
      <c r="A186" s="4" t="s">
        <v>54</v>
      </c>
      <c r="E186" s="7">
        <f>SUM(E178:E180)</f>
        <v>240</v>
      </c>
      <c r="F186" s="7">
        <f>SUM(F178:F184)</f>
        <v>7803</v>
      </c>
      <c r="G186" s="7">
        <f>SUM(G178:G185)</f>
        <v>8472</v>
      </c>
      <c r="H186" s="9">
        <f>G186/F186%</f>
        <v>108.57362552864282</v>
      </c>
    </row>
    <row r="189" spans="1:8" ht="12.75">
      <c r="A189" s="4" t="s">
        <v>55</v>
      </c>
      <c r="E189" s="6"/>
      <c r="H189" s="10"/>
    </row>
    <row r="190" spans="1:8" ht="12.75">
      <c r="A190" t="s">
        <v>56</v>
      </c>
      <c r="E190" s="6">
        <v>3475</v>
      </c>
      <c r="F190" s="6">
        <v>3475</v>
      </c>
      <c r="G190" s="6">
        <v>3107</v>
      </c>
      <c r="H190" s="14">
        <f aca="true" t="shared" si="5" ref="H190:H198">G190/F190%</f>
        <v>89.41007194244604</v>
      </c>
    </row>
    <row r="191" spans="1:8" ht="12.75">
      <c r="A191" t="s">
        <v>200</v>
      </c>
      <c r="E191" s="1" t="s">
        <v>42</v>
      </c>
      <c r="F191">
        <v>250</v>
      </c>
      <c r="G191" s="1">
        <v>252</v>
      </c>
      <c r="H191" s="14">
        <f t="shared" si="5"/>
        <v>100.8</v>
      </c>
    </row>
    <row r="192" spans="1:8" ht="12.75">
      <c r="A192" t="s">
        <v>57</v>
      </c>
      <c r="E192" s="6">
        <v>900</v>
      </c>
      <c r="F192" s="6">
        <v>900</v>
      </c>
      <c r="G192" s="6">
        <v>1068</v>
      </c>
      <c r="H192" s="14">
        <f t="shared" si="5"/>
        <v>118.66666666666667</v>
      </c>
    </row>
    <row r="193" spans="1:8" ht="12.75">
      <c r="A193" t="s">
        <v>58</v>
      </c>
      <c r="E193" s="6">
        <v>2300</v>
      </c>
      <c r="F193" s="6">
        <v>2300</v>
      </c>
      <c r="G193" s="6">
        <v>2192</v>
      </c>
      <c r="H193" s="14">
        <f t="shared" si="5"/>
        <v>95.30434782608695</v>
      </c>
    </row>
    <row r="194" spans="1:8" ht="12.75">
      <c r="A194" t="s">
        <v>59</v>
      </c>
      <c r="E194" s="6">
        <v>20</v>
      </c>
      <c r="F194" s="6">
        <v>20</v>
      </c>
      <c r="G194" s="6">
        <v>1</v>
      </c>
      <c r="H194" s="14">
        <f t="shared" si="5"/>
        <v>5</v>
      </c>
    </row>
    <row r="195" spans="1:8" ht="12.75">
      <c r="A195" t="s">
        <v>60</v>
      </c>
      <c r="E195" s="6">
        <v>605</v>
      </c>
      <c r="F195" s="6">
        <v>605</v>
      </c>
      <c r="G195" s="6">
        <v>612</v>
      </c>
      <c r="H195" s="14">
        <f t="shared" si="5"/>
        <v>101.15702479338843</v>
      </c>
    </row>
    <row r="196" spans="1:8" ht="12.75">
      <c r="A196" t="s">
        <v>61</v>
      </c>
      <c r="E196" s="6">
        <v>2200</v>
      </c>
      <c r="F196" s="6">
        <v>2200</v>
      </c>
      <c r="G196" s="6">
        <v>2200</v>
      </c>
      <c r="H196" s="14">
        <f t="shared" si="5"/>
        <v>100</v>
      </c>
    </row>
    <row r="197" spans="1:8" ht="12.75">
      <c r="A197" t="s">
        <v>62</v>
      </c>
      <c r="E197" s="6">
        <v>300</v>
      </c>
      <c r="F197" s="6">
        <v>300</v>
      </c>
      <c r="G197" s="6">
        <v>300</v>
      </c>
      <c r="H197" s="14">
        <f t="shared" si="5"/>
        <v>100</v>
      </c>
    </row>
    <row r="198" spans="1:8" ht="12.75">
      <c r="A198" t="s">
        <v>276</v>
      </c>
      <c r="E198" s="1" t="s">
        <v>42</v>
      </c>
      <c r="F198" s="10">
        <v>4100</v>
      </c>
      <c r="G198" s="6">
        <v>4100</v>
      </c>
      <c r="H198" s="14">
        <f t="shared" si="5"/>
        <v>100</v>
      </c>
    </row>
    <row r="199" spans="1:8" ht="12.75">
      <c r="A199" t="s">
        <v>63</v>
      </c>
      <c r="E199" s="6">
        <v>130</v>
      </c>
      <c r="F199" s="6">
        <v>130</v>
      </c>
      <c r="G199" s="6">
        <v>88</v>
      </c>
      <c r="H199" s="14">
        <f>G199/F199%</f>
        <v>67.6923076923077</v>
      </c>
    </row>
    <row r="200" spans="1:8" ht="12.75">
      <c r="A200" t="s">
        <v>64</v>
      </c>
      <c r="E200" s="6">
        <v>100</v>
      </c>
      <c r="F200" s="6">
        <v>100</v>
      </c>
      <c r="G200" s="6">
        <v>92</v>
      </c>
      <c r="H200" s="14">
        <f>G200/F200%</f>
        <v>92</v>
      </c>
    </row>
    <row r="201" spans="1:8" ht="12.75">
      <c r="A201" t="s">
        <v>201</v>
      </c>
      <c r="E201" s="1" t="s">
        <v>42</v>
      </c>
      <c r="F201">
        <v>600</v>
      </c>
      <c r="G201" s="1">
        <v>600</v>
      </c>
      <c r="H201" s="14">
        <f>G201/F201%</f>
        <v>100</v>
      </c>
    </row>
    <row r="202" spans="1:8" ht="12.75">
      <c r="A202" t="s">
        <v>65</v>
      </c>
      <c r="E202" s="6"/>
      <c r="F202" s="6"/>
      <c r="G202" s="6"/>
      <c r="H202" s="10"/>
    </row>
    <row r="203" spans="1:8" ht="12.75">
      <c r="A203" t="s">
        <v>66</v>
      </c>
      <c r="E203" s="6">
        <v>4382</v>
      </c>
      <c r="F203" s="6">
        <v>4382</v>
      </c>
      <c r="G203" s="6">
        <v>4378</v>
      </c>
      <c r="H203" s="14">
        <f>G203/F203%</f>
        <v>99.90871748060246</v>
      </c>
    </row>
    <row r="204" spans="1:8" ht="12.75">
      <c r="A204" s="4" t="s">
        <v>67</v>
      </c>
      <c r="E204" s="7">
        <f>SUM(E190:E203)</f>
        <v>14412</v>
      </c>
      <c r="F204" s="7">
        <f>SUM(F190:F203)</f>
        <v>19362</v>
      </c>
      <c r="G204" s="7">
        <f>SUM(G190:G203)</f>
        <v>18990</v>
      </c>
      <c r="H204" s="9">
        <f>G204/F204%</f>
        <v>98.07871087697552</v>
      </c>
    </row>
    <row r="207" spans="1:8" ht="12.75">
      <c r="A207" s="4" t="s">
        <v>68</v>
      </c>
      <c r="E207" s="6"/>
      <c r="H207" s="10"/>
    </row>
    <row r="208" spans="1:8" ht="12.75">
      <c r="A208" t="s">
        <v>69</v>
      </c>
      <c r="E208" s="6">
        <v>90</v>
      </c>
      <c r="F208" s="6">
        <v>90</v>
      </c>
      <c r="G208" s="6">
        <v>94</v>
      </c>
      <c r="H208" s="14">
        <f aca="true" t="shared" si="6" ref="H208:H215">G208/F208%</f>
        <v>104.44444444444444</v>
      </c>
    </row>
    <row r="209" spans="1:8" ht="12.75">
      <c r="A209" t="s">
        <v>70</v>
      </c>
      <c r="E209" s="6">
        <v>1630</v>
      </c>
      <c r="F209" s="6">
        <v>1630</v>
      </c>
      <c r="G209" s="6">
        <v>1616</v>
      </c>
      <c r="H209" s="14">
        <f t="shared" si="6"/>
        <v>99.14110429447852</v>
      </c>
    </row>
    <row r="210" spans="1:8" ht="12.75">
      <c r="A210" t="s">
        <v>202</v>
      </c>
      <c r="E210" s="1" t="s">
        <v>42</v>
      </c>
      <c r="F210" s="10">
        <v>1390</v>
      </c>
      <c r="G210" s="6">
        <v>1940</v>
      </c>
      <c r="H210" s="14">
        <f t="shared" si="6"/>
        <v>139.568345323741</v>
      </c>
    </row>
    <row r="211" spans="1:8" ht="12.75">
      <c r="A211" t="s">
        <v>18</v>
      </c>
      <c r="E211" s="6">
        <v>460</v>
      </c>
      <c r="F211" s="6">
        <v>610</v>
      </c>
      <c r="G211" s="6">
        <v>608</v>
      </c>
      <c r="H211" s="14">
        <f t="shared" si="6"/>
        <v>99.672131147541</v>
      </c>
    </row>
    <row r="212" spans="1:8" ht="12.75">
      <c r="A212" t="s">
        <v>71</v>
      </c>
      <c r="E212" s="6">
        <v>1500</v>
      </c>
      <c r="F212" s="6">
        <v>1500</v>
      </c>
      <c r="G212" s="6">
        <v>1552</v>
      </c>
      <c r="H212" s="14">
        <f t="shared" si="6"/>
        <v>103.46666666666667</v>
      </c>
    </row>
    <row r="213" spans="1:8" ht="12.75">
      <c r="A213" t="s">
        <v>72</v>
      </c>
      <c r="E213" s="6">
        <v>5000</v>
      </c>
      <c r="F213" s="6">
        <v>5400</v>
      </c>
      <c r="G213" s="6">
        <v>5200</v>
      </c>
      <c r="H213" s="14">
        <f t="shared" si="6"/>
        <v>96.29629629629629</v>
      </c>
    </row>
    <row r="214" spans="1:8" ht="12.75">
      <c r="A214" t="s">
        <v>203</v>
      </c>
      <c r="E214" s="1" t="s">
        <v>42</v>
      </c>
      <c r="F214">
        <v>30</v>
      </c>
      <c r="G214">
        <v>29</v>
      </c>
      <c r="H214" s="14">
        <f t="shared" si="6"/>
        <v>96.66666666666667</v>
      </c>
    </row>
    <row r="215" spans="1:8" ht="12.75">
      <c r="A215" t="s">
        <v>73</v>
      </c>
      <c r="E215" s="6">
        <v>2800</v>
      </c>
      <c r="F215" s="6">
        <v>5142</v>
      </c>
      <c r="G215" s="6">
        <v>5141</v>
      </c>
      <c r="H215" s="14">
        <f t="shared" si="6"/>
        <v>99.9805523142746</v>
      </c>
    </row>
    <row r="216" spans="1:8" ht="12.75">
      <c r="A216" t="s">
        <v>74</v>
      </c>
      <c r="E216" s="6">
        <v>2800</v>
      </c>
      <c r="F216" s="6" t="s">
        <v>42</v>
      </c>
      <c r="G216" s="6" t="s">
        <v>191</v>
      </c>
      <c r="H216" s="6" t="s">
        <v>42</v>
      </c>
    </row>
    <row r="217" spans="1:8" ht="12.75">
      <c r="A217" t="s">
        <v>251</v>
      </c>
      <c r="E217" s="1" t="s">
        <v>42</v>
      </c>
      <c r="F217" s="1">
        <v>530</v>
      </c>
      <c r="G217">
        <v>527</v>
      </c>
      <c r="H217" s="14">
        <f>G217/F217%</f>
        <v>99.43396226415095</v>
      </c>
    </row>
    <row r="218" spans="1:8" ht="12.75">
      <c r="A218" t="s">
        <v>260</v>
      </c>
      <c r="E218" s="1" t="s">
        <v>42</v>
      </c>
      <c r="F218">
        <v>850</v>
      </c>
      <c r="G218" s="1">
        <v>850</v>
      </c>
      <c r="H218" s="14">
        <f>G218/F218%</f>
        <v>100</v>
      </c>
    </row>
    <row r="219" spans="1:8" ht="12.75">
      <c r="A219" s="4" t="s">
        <v>75</v>
      </c>
      <c r="E219" s="7">
        <f>SUM(E208:E216)</f>
        <v>14280</v>
      </c>
      <c r="F219" s="7">
        <f>SUM(F208:F218)</f>
        <v>17172</v>
      </c>
      <c r="G219" s="7">
        <f>SUM(G208:G218)</f>
        <v>17557</v>
      </c>
      <c r="H219" s="9">
        <f>G219/F219%</f>
        <v>102.24202189610995</v>
      </c>
    </row>
    <row r="220" spans="5:8" ht="12.75" customHeight="1">
      <c r="E220" s="1" t="s">
        <v>0</v>
      </c>
      <c r="F220" s="1" t="s">
        <v>0</v>
      </c>
      <c r="H220" s="10"/>
    </row>
    <row r="221" spans="5:8" ht="12.75">
      <c r="E221" s="1" t="s">
        <v>1</v>
      </c>
      <c r="F221" s="1" t="s">
        <v>195</v>
      </c>
      <c r="G221" s="1" t="s">
        <v>3</v>
      </c>
      <c r="H221" s="6" t="s">
        <v>2</v>
      </c>
    </row>
    <row r="222" spans="1:8" ht="12.75">
      <c r="A222" s="4" t="s">
        <v>76</v>
      </c>
      <c r="E222" s="6"/>
      <c r="H222" s="10"/>
    </row>
    <row r="223" spans="1:8" ht="12.75">
      <c r="A223" t="s">
        <v>77</v>
      </c>
      <c r="E223" s="6">
        <v>13305</v>
      </c>
      <c r="F223" s="6">
        <v>13405</v>
      </c>
      <c r="G223" s="6">
        <v>13832</v>
      </c>
      <c r="H223" s="14">
        <f>G223/F223%</f>
        <v>103.18537859007832</v>
      </c>
    </row>
    <row r="224" spans="1:8" ht="12.75">
      <c r="A224" t="s">
        <v>285</v>
      </c>
      <c r="E224" s="1" t="s">
        <v>42</v>
      </c>
      <c r="F224">
        <v>200</v>
      </c>
      <c r="G224" s="1">
        <v>200</v>
      </c>
      <c r="H224" s="1" t="s">
        <v>42</v>
      </c>
    </row>
    <row r="225" spans="1:8" ht="12.75">
      <c r="A225" t="s">
        <v>78</v>
      </c>
      <c r="E225" s="6">
        <v>2365</v>
      </c>
      <c r="F225" s="6">
        <v>2365</v>
      </c>
      <c r="G225" s="6">
        <v>2365</v>
      </c>
      <c r="H225" s="14">
        <f aca="true" t="shared" si="7" ref="H225:H232">G225/F225%</f>
        <v>100</v>
      </c>
    </row>
    <row r="226" spans="1:8" ht="12.75">
      <c r="A226" t="s">
        <v>79</v>
      </c>
      <c r="E226" s="6">
        <v>450</v>
      </c>
      <c r="F226" s="6">
        <v>450</v>
      </c>
      <c r="G226" s="6">
        <v>409</v>
      </c>
      <c r="H226" s="14">
        <f t="shared" si="7"/>
        <v>90.88888888888889</v>
      </c>
    </row>
    <row r="227" spans="1:8" ht="12.75">
      <c r="A227" t="s">
        <v>80</v>
      </c>
      <c r="E227" s="6">
        <v>3840</v>
      </c>
      <c r="F227" s="6">
        <v>3936</v>
      </c>
      <c r="G227" s="6">
        <v>3747</v>
      </c>
      <c r="H227" s="14">
        <f t="shared" si="7"/>
        <v>95.19817073170732</v>
      </c>
    </row>
    <row r="228" spans="1:8" ht="12.75">
      <c r="A228" t="s">
        <v>81</v>
      </c>
      <c r="E228" s="6">
        <v>9640</v>
      </c>
      <c r="F228" s="6">
        <v>9640</v>
      </c>
      <c r="G228" s="6">
        <v>9137</v>
      </c>
      <c r="H228" s="14">
        <f t="shared" si="7"/>
        <v>94.78215767634855</v>
      </c>
    </row>
    <row r="229" spans="1:8" ht="12.75">
      <c r="A229" t="s">
        <v>82</v>
      </c>
      <c r="E229" s="6">
        <v>1330</v>
      </c>
      <c r="F229" s="6">
        <v>1330</v>
      </c>
      <c r="G229" s="6">
        <v>1352</v>
      </c>
      <c r="H229" s="14">
        <f t="shared" si="7"/>
        <v>101.65413533834585</v>
      </c>
    </row>
    <row r="230" spans="1:8" ht="12.75">
      <c r="A230" t="s">
        <v>83</v>
      </c>
      <c r="E230" s="10">
        <v>2400</v>
      </c>
      <c r="F230" s="10">
        <v>2400</v>
      </c>
      <c r="G230" s="6">
        <v>2400</v>
      </c>
      <c r="H230" s="14">
        <f t="shared" si="7"/>
        <v>100</v>
      </c>
    </row>
    <row r="231" spans="1:8" ht="12.75">
      <c r="A231" t="s">
        <v>286</v>
      </c>
      <c r="E231" s="1" t="s">
        <v>42</v>
      </c>
      <c r="F231" s="10">
        <v>5000</v>
      </c>
      <c r="G231" s="10">
        <v>5000</v>
      </c>
      <c r="H231" s="14">
        <f t="shared" si="7"/>
        <v>100</v>
      </c>
    </row>
    <row r="232" spans="1:8" ht="12.75">
      <c r="A232" t="s">
        <v>264</v>
      </c>
      <c r="E232" s="1" t="s">
        <v>42</v>
      </c>
      <c r="F232">
        <v>780</v>
      </c>
      <c r="G232" s="1">
        <v>753</v>
      </c>
      <c r="H232" s="14">
        <f t="shared" si="7"/>
        <v>96.53846153846155</v>
      </c>
    </row>
    <row r="233" spans="1:8" ht="12.75">
      <c r="A233" t="s">
        <v>204</v>
      </c>
      <c r="E233" s="1" t="s">
        <v>42</v>
      </c>
      <c r="F233">
        <v>200</v>
      </c>
      <c r="G233" s="1">
        <v>217</v>
      </c>
      <c r="H233" s="14">
        <f>G233/F233%</f>
        <v>108.5</v>
      </c>
    </row>
    <row r="234" spans="1:8" ht="12.75">
      <c r="A234" t="s">
        <v>205</v>
      </c>
      <c r="E234" s="1" t="s">
        <v>42</v>
      </c>
      <c r="F234" s="10">
        <v>10415</v>
      </c>
      <c r="G234" s="10">
        <v>10415</v>
      </c>
      <c r="H234" s="14">
        <f>G234/F234%</f>
        <v>100</v>
      </c>
    </row>
    <row r="235" spans="1:8" ht="12.75">
      <c r="A235" s="4" t="s">
        <v>84</v>
      </c>
      <c r="E235" s="9">
        <f>SUM(E223:E230)</f>
        <v>33330</v>
      </c>
      <c r="F235" s="9">
        <f>SUM(F223:F234)</f>
        <v>50121</v>
      </c>
      <c r="G235" s="7">
        <f>SUM(G223:G234)</f>
        <v>49827</v>
      </c>
      <c r="H235" s="9">
        <f>G235/F235%</f>
        <v>99.41341952475011</v>
      </c>
    </row>
    <row r="238" spans="1:8" ht="12.75">
      <c r="A238" s="4" t="s">
        <v>85</v>
      </c>
      <c r="H238" s="10"/>
    </row>
    <row r="239" spans="1:8" ht="12.75">
      <c r="A239" t="s">
        <v>86</v>
      </c>
      <c r="E239" s="6">
        <v>5500</v>
      </c>
      <c r="F239" s="6">
        <v>5500</v>
      </c>
      <c r="G239" s="6">
        <v>5500</v>
      </c>
      <c r="H239" s="14">
        <f aca="true" t="shared" si="8" ref="H239:H251">G239/F239%</f>
        <v>100</v>
      </c>
    </row>
    <row r="240" spans="1:8" ht="12.75">
      <c r="A240" t="s">
        <v>207</v>
      </c>
      <c r="E240" s="1" t="s">
        <v>42</v>
      </c>
      <c r="F240">
        <v>200</v>
      </c>
      <c r="G240" s="1">
        <v>200</v>
      </c>
      <c r="H240" s="14">
        <f t="shared" si="8"/>
        <v>100</v>
      </c>
    </row>
    <row r="241" spans="1:8" ht="12.75">
      <c r="A241" t="s">
        <v>262</v>
      </c>
      <c r="E241" s="1" t="s">
        <v>42</v>
      </c>
      <c r="F241">
        <v>250</v>
      </c>
      <c r="G241" s="1">
        <v>250</v>
      </c>
      <c r="H241" s="14">
        <f t="shared" si="8"/>
        <v>100</v>
      </c>
    </row>
    <row r="242" spans="1:8" ht="12.75">
      <c r="A242" t="s">
        <v>87</v>
      </c>
      <c r="E242" s="6">
        <v>2300</v>
      </c>
      <c r="F242" s="6">
        <v>2300</v>
      </c>
      <c r="G242" s="6">
        <v>2300</v>
      </c>
      <c r="H242" s="14">
        <f t="shared" si="8"/>
        <v>100</v>
      </c>
    </row>
    <row r="243" spans="1:8" ht="12.75">
      <c r="A243" t="s">
        <v>244</v>
      </c>
      <c r="E243" s="1" t="s">
        <v>42</v>
      </c>
      <c r="F243">
        <v>338</v>
      </c>
      <c r="G243" s="1">
        <v>338</v>
      </c>
      <c r="H243" s="14">
        <f t="shared" si="8"/>
        <v>100</v>
      </c>
    </row>
    <row r="244" spans="1:8" ht="12.75">
      <c r="A244" t="s">
        <v>88</v>
      </c>
      <c r="E244" s="6">
        <v>130</v>
      </c>
      <c r="F244" s="6">
        <v>130</v>
      </c>
      <c r="G244" s="6">
        <v>131</v>
      </c>
      <c r="H244" s="14">
        <f t="shared" si="8"/>
        <v>100.76923076923076</v>
      </c>
    </row>
    <row r="245" spans="1:8" ht="12.75">
      <c r="A245" t="s">
        <v>89</v>
      </c>
      <c r="E245" s="6">
        <v>100</v>
      </c>
      <c r="F245" s="6">
        <v>250</v>
      </c>
      <c r="G245" s="6">
        <v>250</v>
      </c>
      <c r="H245" s="14">
        <f t="shared" si="8"/>
        <v>100</v>
      </c>
    </row>
    <row r="246" spans="1:8" ht="12.75">
      <c r="A246" t="s">
        <v>90</v>
      </c>
      <c r="E246" s="6">
        <v>50</v>
      </c>
      <c r="F246" s="6">
        <v>50</v>
      </c>
      <c r="G246" s="6">
        <v>51</v>
      </c>
      <c r="H246" s="14">
        <f t="shared" si="8"/>
        <v>102</v>
      </c>
    </row>
    <row r="247" spans="1:8" ht="12.75">
      <c r="A247" t="s">
        <v>265</v>
      </c>
      <c r="E247" s="1" t="s">
        <v>42</v>
      </c>
      <c r="F247">
        <v>80</v>
      </c>
      <c r="G247" s="1">
        <v>81</v>
      </c>
      <c r="H247" s="14">
        <f t="shared" si="8"/>
        <v>101.25</v>
      </c>
    </row>
    <row r="248" spans="1:8" ht="12.75">
      <c r="A248" t="s">
        <v>91</v>
      </c>
      <c r="E248" s="6">
        <v>150</v>
      </c>
      <c r="F248" s="6">
        <v>250</v>
      </c>
      <c r="G248" s="6">
        <v>255</v>
      </c>
      <c r="H248" s="14">
        <f t="shared" si="8"/>
        <v>102</v>
      </c>
    </row>
    <row r="249" spans="1:8" ht="12.75">
      <c r="A249" t="s">
        <v>246</v>
      </c>
      <c r="E249" s="1" t="s">
        <v>42</v>
      </c>
      <c r="F249">
        <v>188</v>
      </c>
      <c r="G249" s="1">
        <v>188</v>
      </c>
      <c r="H249" s="14">
        <f t="shared" si="8"/>
        <v>100</v>
      </c>
    </row>
    <row r="250" spans="1:8" ht="12.75">
      <c r="A250" t="s">
        <v>206</v>
      </c>
      <c r="E250" s="6">
        <v>675</v>
      </c>
      <c r="F250" s="6">
        <v>849</v>
      </c>
      <c r="G250" s="6">
        <v>857</v>
      </c>
      <c r="H250" s="14">
        <f t="shared" si="8"/>
        <v>100.94228504122496</v>
      </c>
    </row>
    <row r="251" spans="1:8" ht="12.75">
      <c r="A251" s="4" t="s">
        <v>92</v>
      </c>
      <c r="E251" s="7">
        <f>SUM(E239:E250)</f>
        <v>8905</v>
      </c>
      <c r="F251" s="7">
        <f>SUM(F239:F250)</f>
        <v>10385</v>
      </c>
      <c r="G251" s="7">
        <f>SUM(G239:G250)</f>
        <v>10401</v>
      </c>
      <c r="H251" s="9">
        <f t="shared" si="8"/>
        <v>100.15406836783824</v>
      </c>
    </row>
    <row r="254" spans="1:8" ht="12.75">
      <c r="A254" s="4" t="s">
        <v>93</v>
      </c>
      <c r="E254" s="6"/>
      <c r="H254" s="10"/>
    </row>
    <row r="255" spans="1:8" ht="12.75">
      <c r="A255" t="s">
        <v>94</v>
      </c>
      <c r="E255" s="6">
        <v>2000</v>
      </c>
      <c r="F255" s="6">
        <v>2000</v>
      </c>
      <c r="G255" s="6">
        <v>2000</v>
      </c>
      <c r="H255" s="14">
        <f>G255/F255%</f>
        <v>100</v>
      </c>
    </row>
    <row r="256" spans="1:8" ht="12.75">
      <c r="A256" t="s">
        <v>208</v>
      </c>
      <c r="E256" s="1" t="s">
        <v>42</v>
      </c>
      <c r="F256" s="10">
        <v>1380</v>
      </c>
      <c r="G256" s="1">
        <v>999</v>
      </c>
      <c r="H256" s="14">
        <f>G256/F256%</f>
        <v>72.39130434782608</v>
      </c>
    </row>
    <row r="257" spans="1:8" ht="12.75">
      <c r="A257" t="s">
        <v>263</v>
      </c>
      <c r="E257" s="1" t="s">
        <v>42</v>
      </c>
      <c r="F257">
        <v>250</v>
      </c>
      <c r="G257" s="1">
        <v>250</v>
      </c>
      <c r="H257" s="14">
        <f>G257/F257%</f>
        <v>100</v>
      </c>
    </row>
    <row r="258" spans="1:8" ht="12.75">
      <c r="A258" t="s">
        <v>277</v>
      </c>
      <c r="E258" s="1" t="s">
        <v>42</v>
      </c>
      <c r="F258" s="6">
        <v>7240</v>
      </c>
      <c r="G258" s="10">
        <v>4560</v>
      </c>
      <c r="H258" s="14">
        <f aca="true" t="shared" si="9" ref="H258:H264">G258/F258%</f>
        <v>62.98342541436464</v>
      </c>
    </row>
    <row r="259" spans="1:8" ht="12.75">
      <c r="A259" t="s">
        <v>95</v>
      </c>
      <c r="E259" s="6">
        <v>600</v>
      </c>
      <c r="F259" s="6">
        <v>524</v>
      </c>
      <c r="G259" s="6">
        <v>469</v>
      </c>
      <c r="H259" s="14">
        <f t="shared" si="9"/>
        <v>89.50381679389312</v>
      </c>
    </row>
    <row r="260" spans="1:8" ht="12.75">
      <c r="A260" t="s">
        <v>209</v>
      </c>
      <c r="E260" s="1" t="s">
        <v>42</v>
      </c>
      <c r="F260">
        <v>50</v>
      </c>
      <c r="G260" s="1">
        <v>50</v>
      </c>
      <c r="H260" s="14">
        <f t="shared" si="9"/>
        <v>100</v>
      </c>
    </row>
    <row r="261" spans="1:8" ht="12.75">
      <c r="A261" t="s">
        <v>96</v>
      </c>
      <c r="E261" s="6">
        <v>100</v>
      </c>
      <c r="F261" s="6">
        <v>100</v>
      </c>
      <c r="G261" s="6">
        <v>100</v>
      </c>
      <c r="H261" s="14">
        <f t="shared" si="9"/>
        <v>100</v>
      </c>
    </row>
    <row r="262" spans="1:8" ht="12.75">
      <c r="A262" t="s">
        <v>97</v>
      </c>
      <c r="E262" s="6">
        <v>300</v>
      </c>
      <c r="F262" s="6">
        <v>376</v>
      </c>
      <c r="G262" s="6">
        <v>374</v>
      </c>
      <c r="H262" s="14">
        <f t="shared" si="9"/>
        <v>99.46808510638299</v>
      </c>
    </row>
    <row r="263" spans="1:8" ht="12.75">
      <c r="A263" t="s">
        <v>242</v>
      </c>
      <c r="E263" s="1" t="s">
        <v>42</v>
      </c>
      <c r="F263">
        <v>100</v>
      </c>
      <c r="G263" s="1">
        <v>100</v>
      </c>
      <c r="H263" s="14">
        <f t="shared" si="9"/>
        <v>100</v>
      </c>
    </row>
    <row r="264" spans="1:8" ht="12.75">
      <c r="A264" t="s">
        <v>259</v>
      </c>
      <c r="E264" s="1" t="s">
        <v>42</v>
      </c>
      <c r="F264">
        <v>65</v>
      </c>
      <c r="G264" s="1">
        <v>64</v>
      </c>
      <c r="H264" s="14">
        <f t="shared" si="9"/>
        <v>98.46153846153845</v>
      </c>
    </row>
    <row r="265" spans="1:8" ht="12.75">
      <c r="A265" t="s">
        <v>281</v>
      </c>
      <c r="E265" s="1" t="s">
        <v>42</v>
      </c>
      <c r="F265">
        <v>5</v>
      </c>
      <c r="G265" s="1" t="s">
        <v>42</v>
      </c>
      <c r="H265" s="1" t="s">
        <v>42</v>
      </c>
    </row>
    <row r="266" spans="1:8" ht="12.75">
      <c r="A266" s="4" t="s">
        <v>98</v>
      </c>
      <c r="E266" s="7">
        <f>SUM(E255:E262)</f>
        <v>3000</v>
      </c>
      <c r="F266" s="7">
        <f>SUM(F255:F265)</f>
        <v>12090</v>
      </c>
      <c r="G266" s="7">
        <f>SUM(G255:G264)</f>
        <v>8966</v>
      </c>
      <c r="H266" s="9">
        <f>G266/F266%</f>
        <v>74.16046319272125</v>
      </c>
    </row>
    <row r="268" spans="1:8" ht="12.75">
      <c r="A268" s="4" t="s">
        <v>99</v>
      </c>
      <c r="E268" s="6"/>
      <c r="H268" s="10"/>
    </row>
    <row r="269" spans="1:8" ht="12.75">
      <c r="A269" t="s">
        <v>100</v>
      </c>
      <c r="E269" s="6">
        <v>1975</v>
      </c>
      <c r="F269" s="6">
        <v>2003</v>
      </c>
      <c r="G269" s="10">
        <v>2003</v>
      </c>
      <c r="H269" s="14">
        <f>G269/F269%</f>
        <v>100</v>
      </c>
    </row>
    <row r="270" spans="1:8" ht="12.75">
      <c r="A270" t="s">
        <v>210</v>
      </c>
      <c r="E270" s="1" t="s">
        <v>42</v>
      </c>
      <c r="F270">
        <v>880</v>
      </c>
      <c r="G270" s="1">
        <v>823</v>
      </c>
      <c r="H270" s="14">
        <f>G270/F270%</f>
        <v>93.52272727272727</v>
      </c>
    </row>
    <row r="271" spans="1:8" ht="12.75">
      <c r="A271" t="s">
        <v>101</v>
      </c>
      <c r="E271" s="6">
        <v>50</v>
      </c>
      <c r="F271" s="6">
        <v>50</v>
      </c>
      <c r="G271" s="1">
        <v>50</v>
      </c>
      <c r="H271" s="14">
        <f>G271/F271%</f>
        <v>100</v>
      </c>
    </row>
    <row r="272" spans="1:8" ht="12.75">
      <c r="A272" s="4" t="s">
        <v>102</v>
      </c>
      <c r="E272" s="7">
        <f>SUM(E269:E271)</f>
        <v>2025</v>
      </c>
      <c r="F272" s="7">
        <f>SUM(F269:F271)</f>
        <v>2933</v>
      </c>
      <c r="G272" s="7">
        <f>SUM(G269:G271)</f>
        <v>2876</v>
      </c>
      <c r="H272" s="9">
        <f>G272/F272%</f>
        <v>98.0565973406069</v>
      </c>
    </row>
    <row r="273" spans="5:8" ht="12.75">
      <c r="E273" s="1" t="s">
        <v>0</v>
      </c>
      <c r="F273" s="1" t="s">
        <v>0</v>
      </c>
      <c r="H273" s="10"/>
    </row>
    <row r="274" spans="5:8" ht="12.75">
      <c r="E274" s="1" t="s">
        <v>1</v>
      </c>
      <c r="F274" s="1" t="s">
        <v>195</v>
      </c>
      <c r="G274" s="1" t="s">
        <v>3</v>
      </c>
      <c r="H274" s="6" t="s">
        <v>2</v>
      </c>
    </row>
    <row r="277" spans="1:8" ht="12.75">
      <c r="A277" s="4" t="s">
        <v>103</v>
      </c>
      <c r="E277" s="6"/>
      <c r="H277" s="10"/>
    </row>
    <row r="278" spans="1:8" ht="12.75">
      <c r="A278" t="s">
        <v>104</v>
      </c>
      <c r="E278" s="6">
        <v>37660</v>
      </c>
      <c r="F278" s="6">
        <v>40092</v>
      </c>
      <c r="G278" s="6">
        <v>39543</v>
      </c>
      <c r="H278" s="14">
        <f aca="true" t="shared" si="10" ref="H278:H285">G278/F278%</f>
        <v>98.63064950613588</v>
      </c>
    </row>
    <row r="279" spans="1:8" ht="12.75">
      <c r="A279" t="s">
        <v>266</v>
      </c>
      <c r="E279" s="1" t="s">
        <v>42</v>
      </c>
      <c r="F279" s="10">
        <v>1750</v>
      </c>
      <c r="G279" s="10">
        <v>1750</v>
      </c>
      <c r="H279" s="14">
        <f t="shared" si="10"/>
        <v>100</v>
      </c>
    </row>
    <row r="280" spans="1:8" ht="12.75">
      <c r="A280" t="s">
        <v>105</v>
      </c>
      <c r="E280" s="6">
        <v>39280</v>
      </c>
      <c r="F280" s="6">
        <v>41280</v>
      </c>
      <c r="G280" s="6">
        <v>41442</v>
      </c>
      <c r="H280" s="14">
        <f t="shared" si="10"/>
        <v>100.39244186046511</v>
      </c>
    </row>
    <row r="281" spans="1:8" ht="12.75">
      <c r="A281" t="s">
        <v>267</v>
      </c>
      <c r="E281" s="1" t="s">
        <v>42</v>
      </c>
      <c r="F281" s="10">
        <v>1130</v>
      </c>
      <c r="G281">
        <v>802</v>
      </c>
      <c r="H281" s="14">
        <f t="shared" si="10"/>
        <v>70.97345132743362</v>
      </c>
    </row>
    <row r="282" spans="1:8" ht="12.75">
      <c r="A282" t="s">
        <v>255</v>
      </c>
      <c r="E282" s="1" t="s">
        <v>42</v>
      </c>
      <c r="F282">
        <v>950</v>
      </c>
      <c r="G282">
        <v>840</v>
      </c>
      <c r="H282" s="14">
        <f t="shared" si="10"/>
        <v>88.42105263157895</v>
      </c>
    </row>
    <row r="283" spans="1:8" ht="12.75">
      <c r="A283" t="s">
        <v>106</v>
      </c>
      <c r="E283" s="6">
        <v>2120</v>
      </c>
      <c r="F283" s="6">
        <v>2120</v>
      </c>
      <c r="G283" s="6">
        <v>2134</v>
      </c>
      <c r="H283" s="14">
        <f t="shared" si="10"/>
        <v>100.66037735849056</v>
      </c>
    </row>
    <row r="284" spans="1:8" ht="12.75">
      <c r="A284" t="s">
        <v>107</v>
      </c>
      <c r="E284" s="6">
        <v>1500</v>
      </c>
      <c r="F284" s="6">
        <v>1500</v>
      </c>
      <c r="G284" s="6">
        <v>1671</v>
      </c>
      <c r="H284" s="14">
        <f t="shared" si="10"/>
        <v>111.4</v>
      </c>
    </row>
    <row r="285" spans="1:8" ht="12.75">
      <c r="A285" t="s">
        <v>211</v>
      </c>
      <c r="E285" s="1" t="s">
        <v>42</v>
      </c>
      <c r="F285">
        <v>150</v>
      </c>
      <c r="G285">
        <v>150</v>
      </c>
      <c r="H285" s="14">
        <f t="shared" si="10"/>
        <v>100</v>
      </c>
    </row>
    <row r="286" spans="1:8" ht="12.75">
      <c r="A286" t="s">
        <v>268</v>
      </c>
      <c r="E286" s="1" t="s">
        <v>42</v>
      </c>
      <c r="F286" s="1" t="s">
        <v>42</v>
      </c>
      <c r="G286" s="1" t="s">
        <v>42</v>
      </c>
      <c r="H286" s="1" t="s">
        <v>42</v>
      </c>
    </row>
    <row r="287" spans="1:8" ht="12.75">
      <c r="A287" t="s">
        <v>243</v>
      </c>
      <c r="E287" s="1" t="s">
        <v>42</v>
      </c>
      <c r="F287" s="1" t="s">
        <v>42</v>
      </c>
      <c r="G287">
        <v>1</v>
      </c>
      <c r="H287" s="1" t="s">
        <v>42</v>
      </c>
    </row>
    <row r="288" spans="1:8" ht="12.75">
      <c r="A288" s="4" t="s">
        <v>108</v>
      </c>
      <c r="E288" s="7">
        <f>SUM(E278:E284)</f>
        <v>80560</v>
      </c>
      <c r="F288" s="7">
        <f>SUM(F278:F287)</f>
        <v>88972</v>
      </c>
      <c r="G288" s="7">
        <f>SUM(G278:G287)</f>
        <v>88333</v>
      </c>
      <c r="H288" s="9">
        <f>G288/F288%</f>
        <v>99.28179652025356</v>
      </c>
    </row>
    <row r="291" spans="1:8" ht="12.75">
      <c r="A291" s="4" t="s">
        <v>109</v>
      </c>
      <c r="E291" s="6"/>
      <c r="H291" s="10"/>
    </row>
    <row r="292" spans="1:8" ht="12.75">
      <c r="A292" t="s">
        <v>110</v>
      </c>
      <c r="E292" s="6">
        <v>4000</v>
      </c>
      <c r="F292" s="6">
        <v>4000</v>
      </c>
      <c r="G292" s="6">
        <v>4555</v>
      </c>
      <c r="H292" s="14">
        <f aca="true" t="shared" si="11" ref="H292:H300">G292/F292%</f>
        <v>113.875</v>
      </c>
    </row>
    <row r="293" spans="1:8" ht="12.75">
      <c r="A293" t="s">
        <v>111</v>
      </c>
      <c r="E293" s="6">
        <v>200</v>
      </c>
      <c r="F293" s="6">
        <v>200</v>
      </c>
      <c r="G293" s="6">
        <v>361</v>
      </c>
      <c r="H293" s="14">
        <f t="shared" si="11"/>
        <v>180.5</v>
      </c>
    </row>
    <row r="294" spans="1:8" ht="12.75">
      <c r="A294" t="s">
        <v>112</v>
      </c>
      <c r="E294" s="6">
        <v>300</v>
      </c>
      <c r="F294" s="6">
        <v>300</v>
      </c>
      <c r="G294" s="6">
        <v>188</v>
      </c>
      <c r="H294" s="14">
        <f t="shared" si="11"/>
        <v>62.666666666666664</v>
      </c>
    </row>
    <row r="295" spans="1:8" ht="12.75">
      <c r="A295" t="s">
        <v>113</v>
      </c>
      <c r="E295" s="6">
        <v>250</v>
      </c>
      <c r="F295" s="6">
        <v>250</v>
      </c>
      <c r="G295" s="6">
        <v>170</v>
      </c>
      <c r="H295" s="14">
        <f t="shared" si="11"/>
        <v>68</v>
      </c>
    </row>
    <row r="296" spans="1:8" ht="12.75">
      <c r="A296" t="s">
        <v>114</v>
      </c>
      <c r="E296" s="6">
        <v>100</v>
      </c>
      <c r="F296" s="6">
        <v>100</v>
      </c>
      <c r="G296" s="6">
        <v>93</v>
      </c>
      <c r="H296" s="14">
        <f t="shared" si="11"/>
        <v>93</v>
      </c>
    </row>
    <row r="297" spans="1:8" ht="12.75">
      <c r="A297" t="s">
        <v>115</v>
      </c>
      <c r="E297" s="6">
        <v>150</v>
      </c>
      <c r="F297" s="6">
        <v>150</v>
      </c>
      <c r="G297" s="6">
        <v>251</v>
      </c>
      <c r="H297" s="14">
        <f t="shared" si="11"/>
        <v>167.33333333333334</v>
      </c>
    </row>
    <row r="298" spans="1:8" ht="12.75">
      <c r="A298" t="s">
        <v>116</v>
      </c>
      <c r="E298" s="6">
        <v>150</v>
      </c>
      <c r="F298" s="6">
        <v>150</v>
      </c>
      <c r="G298" s="6">
        <v>192</v>
      </c>
      <c r="H298" s="14">
        <f t="shared" si="11"/>
        <v>128</v>
      </c>
    </row>
    <row r="299" spans="1:8" ht="12.75">
      <c r="A299" t="s">
        <v>117</v>
      </c>
      <c r="E299" s="6">
        <v>150</v>
      </c>
      <c r="F299" s="6">
        <v>150</v>
      </c>
      <c r="G299" s="6">
        <v>46</v>
      </c>
      <c r="H299" s="14">
        <f t="shared" si="11"/>
        <v>30.666666666666668</v>
      </c>
    </row>
    <row r="300" spans="1:8" ht="12.75">
      <c r="A300" s="4" t="s">
        <v>118</v>
      </c>
      <c r="E300" s="7">
        <f>SUM(E292:E299)</f>
        <v>5300</v>
      </c>
      <c r="F300" s="7">
        <f>SUM(F292:F299)</f>
        <v>5300</v>
      </c>
      <c r="G300" s="7">
        <f>SUM(G292:G299)</f>
        <v>5856</v>
      </c>
      <c r="H300" s="9">
        <f t="shared" si="11"/>
        <v>110.49056603773585</v>
      </c>
    </row>
    <row r="304" spans="1:8" ht="12.75">
      <c r="A304" s="4" t="s">
        <v>119</v>
      </c>
      <c r="E304" s="6"/>
      <c r="H304" s="10"/>
    </row>
    <row r="305" spans="1:8" ht="12.75">
      <c r="A305" t="s">
        <v>120</v>
      </c>
      <c r="E305" s="6">
        <v>2850</v>
      </c>
      <c r="F305" s="6">
        <v>2850</v>
      </c>
      <c r="G305" s="10">
        <v>3263</v>
      </c>
      <c r="H305" s="14">
        <f>G305/F305%</f>
        <v>114.49122807017544</v>
      </c>
    </row>
    <row r="306" spans="1:8" ht="12.75">
      <c r="A306" t="s">
        <v>212</v>
      </c>
      <c r="E306" s="1" t="s">
        <v>42</v>
      </c>
      <c r="F306">
        <v>370</v>
      </c>
      <c r="G306" s="1">
        <v>54</v>
      </c>
      <c r="H306" s="14">
        <f>G306/F306%</f>
        <v>14.594594594594595</v>
      </c>
    </row>
    <row r="307" spans="1:8" ht="12.75">
      <c r="A307" t="s">
        <v>121</v>
      </c>
      <c r="E307" s="6">
        <v>1600</v>
      </c>
      <c r="F307" s="6">
        <v>1600</v>
      </c>
      <c r="G307" s="10">
        <v>1531</v>
      </c>
      <c r="H307" s="14">
        <f>G307/F307%</f>
        <v>95.6875</v>
      </c>
    </row>
    <row r="308" spans="1:8" ht="12.75">
      <c r="A308" t="s">
        <v>122</v>
      </c>
      <c r="E308" s="6">
        <v>200</v>
      </c>
      <c r="F308" s="6">
        <v>200</v>
      </c>
      <c r="G308" s="10">
        <v>159</v>
      </c>
      <c r="H308" s="14">
        <f>G308/F308%</f>
        <v>79.5</v>
      </c>
    </row>
    <row r="309" spans="1:8" ht="12.75">
      <c r="A309" t="s">
        <v>213</v>
      </c>
      <c r="E309" s="1" t="s">
        <v>42</v>
      </c>
      <c r="F309">
        <v>50</v>
      </c>
      <c r="G309" s="1" t="s">
        <v>42</v>
      </c>
      <c r="H309" s="1" t="s">
        <v>42</v>
      </c>
    </row>
    <row r="310" spans="1:8" ht="12.75">
      <c r="A310" t="s">
        <v>123</v>
      </c>
      <c r="E310" s="6">
        <v>180</v>
      </c>
      <c r="F310" s="6">
        <v>180</v>
      </c>
      <c r="G310" s="10">
        <v>186</v>
      </c>
      <c r="H310" s="14">
        <f>G310/F310%</f>
        <v>103.33333333333333</v>
      </c>
    </row>
    <row r="311" spans="1:8" ht="12.75">
      <c r="A311" t="s">
        <v>124</v>
      </c>
      <c r="E311" s="6">
        <v>300</v>
      </c>
      <c r="F311" s="6">
        <v>300</v>
      </c>
      <c r="G311" s="10">
        <v>231</v>
      </c>
      <c r="H311" s="14">
        <f>G311/F311%</f>
        <v>77</v>
      </c>
    </row>
    <row r="312" spans="1:8" ht="12.75">
      <c r="A312" t="s">
        <v>214</v>
      </c>
      <c r="E312" s="1" t="s">
        <v>42</v>
      </c>
      <c r="F312">
        <v>210</v>
      </c>
      <c r="G312" s="1" t="s">
        <v>42</v>
      </c>
      <c r="H312" s="1" t="s">
        <v>42</v>
      </c>
    </row>
    <row r="313" spans="1:8" ht="12.75">
      <c r="A313" t="s">
        <v>125</v>
      </c>
      <c r="E313" s="6">
        <v>480</v>
      </c>
      <c r="F313" s="6">
        <v>537</v>
      </c>
      <c r="G313" s="10">
        <v>445</v>
      </c>
      <c r="H313" s="14">
        <f aca="true" t="shared" si="12" ref="H313:H321">G313/F313%</f>
        <v>82.86778398510242</v>
      </c>
    </row>
    <row r="314" spans="1:8" ht="12.75">
      <c r="A314" t="s">
        <v>127</v>
      </c>
      <c r="E314" s="6">
        <v>25</v>
      </c>
      <c r="F314" s="6">
        <v>25</v>
      </c>
      <c r="G314" s="10">
        <v>4</v>
      </c>
      <c r="H314" s="14">
        <f t="shared" si="12"/>
        <v>16</v>
      </c>
    </row>
    <row r="315" spans="1:8" ht="12.75">
      <c r="A315" t="s">
        <v>126</v>
      </c>
      <c r="E315" s="6">
        <v>3550</v>
      </c>
      <c r="F315" s="6">
        <v>3550</v>
      </c>
      <c r="G315" s="10">
        <v>3988</v>
      </c>
      <c r="H315" s="14">
        <f t="shared" si="12"/>
        <v>112.33802816901408</v>
      </c>
    </row>
    <row r="316" spans="1:8" ht="12.75">
      <c r="A316" t="s">
        <v>128</v>
      </c>
      <c r="E316" s="6">
        <v>1900</v>
      </c>
      <c r="F316" s="6">
        <v>1900</v>
      </c>
      <c r="G316" s="10">
        <v>1879</v>
      </c>
      <c r="H316" s="14">
        <f t="shared" si="12"/>
        <v>98.89473684210526</v>
      </c>
    </row>
    <row r="317" spans="1:8" ht="12.75">
      <c r="A317" t="s">
        <v>129</v>
      </c>
      <c r="E317" s="6">
        <v>200</v>
      </c>
      <c r="F317" s="6">
        <v>420</v>
      </c>
      <c r="G317" s="10">
        <v>671</v>
      </c>
      <c r="H317" s="14">
        <f t="shared" si="12"/>
        <v>159.76190476190476</v>
      </c>
    </row>
    <row r="318" spans="1:8" ht="12.75">
      <c r="A318" t="s">
        <v>257</v>
      </c>
      <c r="E318" s="1" t="s">
        <v>42</v>
      </c>
      <c r="F318">
        <v>122</v>
      </c>
      <c r="G318">
        <v>121</v>
      </c>
      <c r="H318" s="14">
        <f t="shared" si="12"/>
        <v>99.18032786885246</v>
      </c>
    </row>
    <row r="319" spans="1:8" ht="12.75">
      <c r="A319" t="s">
        <v>256</v>
      </c>
      <c r="E319" s="1" t="s">
        <v>42</v>
      </c>
      <c r="F319">
        <v>350</v>
      </c>
      <c r="G319">
        <v>349</v>
      </c>
      <c r="H319" s="14">
        <f t="shared" si="12"/>
        <v>99.71428571428571</v>
      </c>
    </row>
    <row r="320" spans="1:8" ht="12.75">
      <c r="A320" t="s">
        <v>269</v>
      </c>
      <c r="E320" s="1" t="s">
        <v>42</v>
      </c>
      <c r="F320">
        <v>255</v>
      </c>
      <c r="G320">
        <v>254</v>
      </c>
      <c r="H320" s="14">
        <f t="shared" si="12"/>
        <v>99.6078431372549</v>
      </c>
    </row>
    <row r="321" spans="1:8" ht="12.75">
      <c r="A321" t="s">
        <v>130</v>
      </c>
      <c r="E321" s="6">
        <v>3710</v>
      </c>
      <c r="F321" s="6">
        <v>3710</v>
      </c>
      <c r="G321" s="10">
        <v>3718</v>
      </c>
      <c r="H321" s="14">
        <f t="shared" si="12"/>
        <v>100.21563342318059</v>
      </c>
    </row>
    <row r="322" spans="1:8" ht="12.75">
      <c r="A322" t="s">
        <v>215</v>
      </c>
      <c r="E322" s="1" t="s">
        <v>42</v>
      </c>
      <c r="F322" s="1" t="s">
        <v>42</v>
      </c>
      <c r="G322">
        <v>8</v>
      </c>
      <c r="H322" s="1" t="s">
        <v>42</v>
      </c>
    </row>
    <row r="323" spans="1:8" ht="12.75">
      <c r="A323" s="4" t="s">
        <v>131</v>
      </c>
      <c r="E323" s="7">
        <f>SUM(E305:E321)</f>
        <v>14995</v>
      </c>
      <c r="F323" s="7">
        <f>SUM(F305:F322)</f>
        <v>16629</v>
      </c>
      <c r="G323" s="7">
        <f>SUM(G305:G322)</f>
        <v>16861</v>
      </c>
      <c r="H323" s="9">
        <f>G323/F323%</f>
        <v>101.3951530458837</v>
      </c>
    </row>
    <row r="326" spans="5:8" ht="12.75">
      <c r="E326" s="1" t="s">
        <v>0</v>
      </c>
      <c r="F326" s="1" t="s">
        <v>0</v>
      </c>
      <c r="H326" s="10"/>
    </row>
    <row r="327" spans="5:8" ht="12.75">
      <c r="E327" s="1" t="s">
        <v>1</v>
      </c>
      <c r="F327" s="1" t="s">
        <v>195</v>
      </c>
      <c r="G327" s="1" t="s">
        <v>3</v>
      </c>
      <c r="H327" s="6" t="s">
        <v>2</v>
      </c>
    </row>
    <row r="330" spans="1:8" ht="12.75">
      <c r="A330" s="4" t="s">
        <v>132</v>
      </c>
      <c r="E330" s="6"/>
      <c r="H330" s="10"/>
    </row>
    <row r="331" spans="1:8" ht="12.75">
      <c r="A331" t="s">
        <v>133</v>
      </c>
      <c r="E331" s="6">
        <v>8000</v>
      </c>
      <c r="F331" s="6">
        <v>9000</v>
      </c>
      <c r="G331" s="6">
        <v>9100</v>
      </c>
      <c r="H331" s="14">
        <f>G331/F331%</f>
        <v>101.11111111111111</v>
      </c>
    </row>
    <row r="332" spans="1:8" ht="12.75">
      <c r="A332" t="s">
        <v>134</v>
      </c>
      <c r="E332" s="6">
        <v>3700</v>
      </c>
      <c r="F332" s="6">
        <v>3700</v>
      </c>
      <c r="G332" s="6" t="s">
        <v>191</v>
      </c>
      <c r="H332" s="15" t="s">
        <v>191</v>
      </c>
    </row>
    <row r="333" spans="1:8" ht="12.75">
      <c r="A333" t="s">
        <v>216</v>
      </c>
      <c r="E333" s="1" t="s">
        <v>42</v>
      </c>
      <c r="F333" s="10">
        <v>0</v>
      </c>
      <c r="G333" s="1" t="s">
        <v>42</v>
      </c>
      <c r="H333" s="1" t="s">
        <v>42</v>
      </c>
    </row>
    <row r="334" spans="1:8" ht="12.75">
      <c r="A334" t="s">
        <v>135</v>
      </c>
      <c r="E334" s="6">
        <v>1400</v>
      </c>
      <c r="F334" s="6">
        <v>1650</v>
      </c>
      <c r="G334" s="6">
        <v>579</v>
      </c>
      <c r="H334" s="14">
        <f aca="true" t="shared" si="13" ref="H334:H341">G334/F334%</f>
        <v>35.09090909090909</v>
      </c>
    </row>
    <row r="335" spans="1:8" ht="12.75">
      <c r="A335" t="s">
        <v>136</v>
      </c>
      <c r="E335" s="6">
        <v>600</v>
      </c>
      <c r="F335" s="6">
        <v>650</v>
      </c>
      <c r="G335" s="6">
        <v>650</v>
      </c>
      <c r="H335" s="14">
        <f t="shared" si="13"/>
        <v>100</v>
      </c>
    </row>
    <row r="336" spans="1:8" ht="12.75">
      <c r="A336" t="s">
        <v>137</v>
      </c>
      <c r="E336" s="6">
        <v>500</v>
      </c>
      <c r="F336" s="6">
        <v>260</v>
      </c>
      <c r="G336" s="6">
        <v>97</v>
      </c>
      <c r="H336" s="14">
        <f t="shared" si="13"/>
        <v>37.30769230769231</v>
      </c>
    </row>
    <row r="337" spans="1:8" ht="12.75">
      <c r="A337" t="s">
        <v>138</v>
      </c>
      <c r="E337" s="6">
        <v>1500</v>
      </c>
      <c r="F337" s="6">
        <v>1500</v>
      </c>
      <c r="G337" s="6">
        <v>1500</v>
      </c>
      <c r="H337" s="14">
        <f t="shared" si="13"/>
        <v>100</v>
      </c>
    </row>
    <row r="338" spans="1:8" ht="12.75">
      <c r="A338" t="s">
        <v>139</v>
      </c>
      <c r="E338" s="6">
        <v>3500</v>
      </c>
      <c r="F338" s="6">
        <v>5200</v>
      </c>
      <c r="G338" s="6">
        <v>5309</v>
      </c>
      <c r="H338" s="14">
        <f t="shared" si="13"/>
        <v>102.09615384615384</v>
      </c>
    </row>
    <row r="339" spans="1:8" ht="12.75">
      <c r="A339" t="s">
        <v>140</v>
      </c>
      <c r="E339" s="6">
        <v>5000</v>
      </c>
      <c r="F339" s="6">
        <v>6000</v>
      </c>
      <c r="G339" s="6">
        <v>5479</v>
      </c>
      <c r="H339" s="14">
        <f t="shared" si="13"/>
        <v>91.31666666666666</v>
      </c>
    </row>
    <row r="340" spans="1:8" ht="12.75">
      <c r="A340" t="s">
        <v>287</v>
      </c>
      <c r="E340" s="1" t="s">
        <v>42</v>
      </c>
      <c r="F340" s="10">
        <v>4000</v>
      </c>
      <c r="G340" s="6">
        <v>4000</v>
      </c>
      <c r="H340" s="14">
        <f t="shared" si="13"/>
        <v>100</v>
      </c>
    </row>
    <row r="341" spans="1:8" ht="12.75">
      <c r="A341" t="s">
        <v>141</v>
      </c>
      <c r="E341" s="6">
        <v>100</v>
      </c>
      <c r="F341" s="6">
        <v>100</v>
      </c>
      <c r="G341" s="6">
        <v>96</v>
      </c>
      <c r="H341" s="14">
        <f t="shared" si="13"/>
        <v>96</v>
      </c>
    </row>
    <row r="342" spans="1:8" ht="12.75">
      <c r="A342" t="s">
        <v>282</v>
      </c>
      <c r="E342" s="1" t="s">
        <v>42</v>
      </c>
      <c r="F342">
        <v>50</v>
      </c>
      <c r="G342" s="1" t="s">
        <v>42</v>
      </c>
      <c r="H342" s="1" t="s">
        <v>42</v>
      </c>
    </row>
    <row r="343" spans="1:8" ht="12.75">
      <c r="A343" s="4" t="s">
        <v>142</v>
      </c>
      <c r="E343" s="7">
        <f>SUM(E331:E341)</f>
        <v>24300</v>
      </c>
      <c r="F343" s="7">
        <f>SUM(F331:F342)</f>
        <v>32110</v>
      </c>
      <c r="G343" s="7">
        <f>SUM(G331:G341)</f>
        <v>26810</v>
      </c>
      <c r="H343" s="9">
        <f>G343/F343%</f>
        <v>83.4942385549673</v>
      </c>
    </row>
    <row r="348" ht="12.75">
      <c r="H348" s="10"/>
    </row>
    <row r="349" ht="12.75">
      <c r="H349" s="10"/>
    </row>
    <row r="350" spans="1:8" ht="12.75">
      <c r="A350" s="4" t="s">
        <v>149</v>
      </c>
      <c r="E350" s="6"/>
      <c r="H350" s="10"/>
    </row>
    <row r="351" spans="1:8" ht="12.75">
      <c r="A351" t="s">
        <v>143</v>
      </c>
      <c r="E351" s="6">
        <v>10700</v>
      </c>
      <c r="F351" s="6">
        <v>10707</v>
      </c>
      <c r="G351" s="6">
        <v>10707</v>
      </c>
      <c r="H351" s="14">
        <f aca="true" t="shared" si="14" ref="H351:H356">G351/F351%</f>
        <v>100</v>
      </c>
    </row>
    <row r="352" spans="1:8" ht="12.75">
      <c r="A352" t="s">
        <v>217</v>
      </c>
      <c r="E352" s="1" t="s">
        <v>42</v>
      </c>
      <c r="F352">
        <v>401</v>
      </c>
      <c r="G352" s="1">
        <v>400</v>
      </c>
      <c r="H352" s="14">
        <f t="shared" si="14"/>
        <v>99.75062344139651</v>
      </c>
    </row>
    <row r="353" spans="1:8" ht="12.75">
      <c r="A353" t="s">
        <v>218</v>
      </c>
      <c r="E353" s="1" t="s">
        <v>42</v>
      </c>
      <c r="F353">
        <v>79</v>
      </c>
      <c r="G353" s="1">
        <v>79</v>
      </c>
      <c r="H353" s="14">
        <f t="shared" si="14"/>
        <v>100</v>
      </c>
    </row>
    <row r="354" spans="1:8" ht="12.75">
      <c r="A354" t="s">
        <v>144</v>
      </c>
      <c r="E354" s="6">
        <v>100</v>
      </c>
      <c r="F354" s="6">
        <v>130</v>
      </c>
      <c r="G354" s="6">
        <v>115</v>
      </c>
      <c r="H354" s="14">
        <f t="shared" si="14"/>
        <v>88.46153846153845</v>
      </c>
    </row>
    <row r="355" spans="1:8" ht="12.75">
      <c r="A355" t="s">
        <v>145</v>
      </c>
      <c r="E355" s="6">
        <v>21900</v>
      </c>
      <c r="F355" s="6">
        <v>25514</v>
      </c>
      <c r="G355" s="6">
        <v>24925</v>
      </c>
      <c r="H355" s="14">
        <f t="shared" si="14"/>
        <v>97.69146351022968</v>
      </c>
    </row>
    <row r="356" spans="1:8" ht="12.75">
      <c r="A356" t="s">
        <v>147</v>
      </c>
      <c r="E356" s="6">
        <v>3600</v>
      </c>
      <c r="F356" s="6">
        <v>3600</v>
      </c>
      <c r="G356" s="6">
        <v>4073</v>
      </c>
      <c r="H356" s="14">
        <f t="shared" si="14"/>
        <v>113.13888888888889</v>
      </c>
    </row>
    <row r="357" spans="1:8" ht="12.75">
      <c r="A357" t="s">
        <v>146</v>
      </c>
      <c r="E357" s="6">
        <v>5000</v>
      </c>
      <c r="F357" s="6">
        <v>0</v>
      </c>
      <c r="G357" s="6" t="s">
        <v>42</v>
      </c>
      <c r="H357" s="15" t="s">
        <v>42</v>
      </c>
    </row>
    <row r="358" spans="1:8" ht="12.75">
      <c r="A358" s="4" t="s">
        <v>148</v>
      </c>
      <c r="E358" s="7">
        <f>SUM(E351:E357)</f>
        <v>41300</v>
      </c>
      <c r="F358" s="7">
        <f>SUM(F351:F357)</f>
        <v>40431</v>
      </c>
      <c r="G358" s="7">
        <f>SUM(G351:G357)</f>
        <v>40299</v>
      </c>
      <c r="H358" s="9">
        <f>G358/F358%</f>
        <v>99.67351784521777</v>
      </c>
    </row>
    <row r="366" spans="1:8" ht="12.75">
      <c r="A366" s="4" t="s">
        <v>150</v>
      </c>
      <c r="E366" s="6"/>
      <c r="H366" s="10"/>
    </row>
    <row r="367" spans="1:8" ht="12.75">
      <c r="A367" t="s">
        <v>151</v>
      </c>
      <c r="E367" s="6">
        <v>6500</v>
      </c>
      <c r="F367" s="6">
        <v>6500</v>
      </c>
      <c r="G367" s="6">
        <v>6492</v>
      </c>
      <c r="H367" s="14">
        <f aca="true" t="shared" si="15" ref="H367:H374">G367/F367%</f>
        <v>99.87692307692308</v>
      </c>
    </row>
    <row r="368" spans="1:8" ht="12.75">
      <c r="A368" t="s">
        <v>152</v>
      </c>
      <c r="E368" s="6">
        <v>70</v>
      </c>
      <c r="F368" s="6">
        <v>70</v>
      </c>
      <c r="G368" s="6">
        <v>87</v>
      </c>
      <c r="H368" s="14">
        <f t="shared" si="15"/>
        <v>124.28571428571429</v>
      </c>
    </row>
    <row r="369" spans="1:8" ht="12.75">
      <c r="A369" t="s">
        <v>153</v>
      </c>
      <c r="E369" s="6">
        <v>250</v>
      </c>
      <c r="F369" s="6">
        <v>250</v>
      </c>
      <c r="G369" s="6">
        <v>250</v>
      </c>
      <c r="H369" s="14">
        <f t="shared" si="15"/>
        <v>100</v>
      </c>
    </row>
    <row r="370" spans="1:8" ht="12.75">
      <c r="A370" t="s">
        <v>154</v>
      </c>
      <c r="E370" s="6">
        <v>200</v>
      </c>
      <c r="F370" s="6">
        <v>200</v>
      </c>
      <c r="G370" s="6">
        <v>171</v>
      </c>
      <c r="H370" s="14">
        <f t="shared" si="15"/>
        <v>85.5</v>
      </c>
    </row>
    <row r="371" spans="1:8" ht="12.75">
      <c r="A371" t="s">
        <v>155</v>
      </c>
      <c r="E371" s="6">
        <v>440</v>
      </c>
      <c r="F371" s="6">
        <v>495</v>
      </c>
      <c r="G371" s="6">
        <v>513</v>
      </c>
      <c r="H371" s="14">
        <f t="shared" si="15"/>
        <v>103.63636363636363</v>
      </c>
    </row>
    <row r="372" spans="1:8" ht="12.75">
      <c r="A372" t="s">
        <v>156</v>
      </c>
      <c r="E372" s="6">
        <v>30</v>
      </c>
      <c r="F372" s="6">
        <v>30</v>
      </c>
      <c r="G372" s="6">
        <v>45</v>
      </c>
      <c r="H372" s="14">
        <f t="shared" si="15"/>
        <v>150</v>
      </c>
    </row>
    <row r="373" spans="1:8" ht="12.75">
      <c r="A373" t="s">
        <v>157</v>
      </c>
      <c r="E373" s="6">
        <v>270</v>
      </c>
      <c r="F373" s="6">
        <v>275</v>
      </c>
      <c r="G373" s="6">
        <v>275</v>
      </c>
      <c r="H373" s="14">
        <f t="shared" si="15"/>
        <v>100</v>
      </c>
    </row>
    <row r="374" spans="1:8" ht="12.75">
      <c r="A374" s="4" t="s">
        <v>158</v>
      </c>
      <c r="E374" s="7">
        <f>SUM(E367:E373)</f>
        <v>7760</v>
      </c>
      <c r="F374" s="7">
        <f>SUM(F367:F373)</f>
        <v>7820</v>
      </c>
      <c r="G374" s="7">
        <f>SUM(G367:G373)</f>
        <v>7833</v>
      </c>
      <c r="H374" s="9">
        <f t="shared" si="15"/>
        <v>100.16624040920716</v>
      </c>
    </row>
    <row r="381" spans="5:8" ht="12.75">
      <c r="E381" s="1" t="s">
        <v>0</v>
      </c>
      <c r="F381" s="1" t="s">
        <v>0</v>
      </c>
      <c r="H381" s="10"/>
    </row>
    <row r="382" spans="5:8" ht="12.75">
      <c r="E382" s="1" t="s">
        <v>1</v>
      </c>
      <c r="F382" s="1" t="s">
        <v>195</v>
      </c>
      <c r="G382" s="1" t="s">
        <v>3</v>
      </c>
      <c r="H382" s="6" t="s">
        <v>2</v>
      </c>
    </row>
    <row r="383" spans="5:8" ht="12.75">
      <c r="E383" s="6"/>
      <c r="H383" s="10"/>
    </row>
    <row r="384" spans="5:8" ht="12.75">
      <c r="E384" s="6"/>
      <c r="H384" s="10"/>
    </row>
    <row r="385" spans="1:8" ht="12.75">
      <c r="A385" s="4" t="s">
        <v>159</v>
      </c>
      <c r="E385" s="6"/>
      <c r="H385" s="10"/>
    </row>
    <row r="386" spans="1:8" ht="12.75">
      <c r="A386" t="s">
        <v>160</v>
      </c>
      <c r="E386" s="6">
        <v>1380</v>
      </c>
      <c r="F386" s="6">
        <v>1380</v>
      </c>
      <c r="G386" s="6">
        <v>1401</v>
      </c>
      <c r="H386" s="14">
        <f>G386/F386%</f>
        <v>101.52173913043478</v>
      </c>
    </row>
    <row r="387" spans="1:8" ht="12.75">
      <c r="A387" t="s">
        <v>161</v>
      </c>
      <c r="E387" s="6">
        <v>8950</v>
      </c>
      <c r="F387" s="6">
        <v>9850</v>
      </c>
      <c r="G387" s="6">
        <v>9523</v>
      </c>
      <c r="H387" s="14">
        <f>G387/F387%</f>
        <v>96.68020304568527</v>
      </c>
    </row>
    <row r="388" spans="1:8" ht="12.75">
      <c r="A388" t="s">
        <v>162</v>
      </c>
      <c r="E388" s="6">
        <v>17910</v>
      </c>
      <c r="F388" s="6">
        <v>18029</v>
      </c>
      <c r="G388" s="6">
        <v>17929</v>
      </c>
      <c r="H388" s="14">
        <f>G388/F388%</f>
        <v>99.4453380664485</v>
      </c>
    </row>
    <row r="389" spans="1:8" ht="12.75">
      <c r="A389" t="s">
        <v>219</v>
      </c>
      <c r="E389" s="1" t="s">
        <v>42</v>
      </c>
      <c r="F389">
        <v>125</v>
      </c>
      <c r="G389">
        <v>122</v>
      </c>
      <c r="H389" s="14">
        <f>G389/F389%</f>
        <v>97.6</v>
      </c>
    </row>
    <row r="390" spans="1:8" ht="12.75">
      <c r="A390" t="s">
        <v>220</v>
      </c>
      <c r="E390" s="1" t="s">
        <v>42</v>
      </c>
      <c r="F390">
        <v>200</v>
      </c>
      <c r="G390" s="1">
        <v>200</v>
      </c>
      <c r="H390" s="1" t="s">
        <v>42</v>
      </c>
    </row>
    <row r="391" spans="1:8" ht="12.75">
      <c r="A391" t="s">
        <v>221</v>
      </c>
      <c r="E391" s="1" t="s">
        <v>42</v>
      </c>
      <c r="F391">
        <v>300</v>
      </c>
      <c r="G391" s="1">
        <v>282</v>
      </c>
      <c r="H391" s="14">
        <f aca="true" t="shared" si="16" ref="H391:H399">G391/F391%</f>
        <v>94</v>
      </c>
    </row>
    <row r="392" spans="1:8" ht="12.75">
      <c r="A392" t="s">
        <v>190</v>
      </c>
      <c r="E392" s="1" t="s">
        <v>42</v>
      </c>
      <c r="F392">
        <v>60</v>
      </c>
      <c r="G392" s="1">
        <v>60</v>
      </c>
      <c r="H392" s="14">
        <f t="shared" si="16"/>
        <v>100</v>
      </c>
    </row>
    <row r="393" spans="1:8" ht="12.75">
      <c r="A393" t="s">
        <v>222</v>
      </c>
      <c r="E393" s="1" t="s">
        <v>191</v>
      </c>
      <c r="F393" s="6">
        <v>2840</v>
      </c>
      <c r="G393" s="6">
        <v>2840</v>
      </c>
      <c r="H393" s="14">
        <f t="shared" si="16"/>
        <v>100</v>
      </c>
    </row>
    <row r="394" spans="1:8" ht="12.75">
      <c r="A394" t="s">
        <v>163</v>
      </c>
      <c r="E394" s="6">
        <v>2080</v>
      </c>
      <c r="F394" s="6">
        <v>2080</v>
      </c>
      <c r="G394" s="6">
        <v>1994</v>
      </c>
      <c r="H394" s="14">
        <f t="shared" si="16"/>
        <v>95.86538461538461</v>
      </c>
    </row>
    <row r="395" spans="1:8" ht="12.75">
      <c r="A395" t="s">
        <v>164</v>
      </c>
      <c r="E395" s="6">
        <v>580</v>
      </c>
      <c r="F395" s="6">
        <v>580</v>
      </c>
      <c r="G395" s="6">
        <v>575</v>
      </c>
      <c r="H395" s="14">
        <f t="shared" si="16"/>
        <v>99.13793103448276</v>
      </c>
    </row>
    <row r="396" spans="1:8" ht="12.75">
      <c r="A396" t="s">
        <v>261</v>
      </c>
      <c r="E396" s="1" t="s">
        <v>42</v>
      </c>
      <c r="F396">
        <v>350</v>
      </c>
      <c r="G396" s="1">
        <v>350</v>
      </c>
      <c r="H396" s="14">
        <f t="shared" si="16"/>
        <v>100</v>
      </c>
    </row>
    <row r="397" spans="1:8" ht="12.75">
      <c r="A397" t="s">
        <v>165</v>
      </c>
      <c r="E397" s="6">
        <v>100</v>
      </c>
      <c r="F397" s="6">
        <v>75</v>
      </c>
      <c r="G397" s="6">
        <v>27</v>
      </c>
      <c r="H397" s="14">
        <f t="shared" si="16"/>
        <v>36</v>
      </c>
    </row>
    <row r="398" spans="1:8" ht="12.75">
      <c r="A398" t="s">
        <v>166</v>
      </c>
      <c r="E398" s="6">
        <v>150</v>
      </c>
      <c r="F398" s="6">
        <v>150</v>
      </c>
      <c r="G398" s="6">
        <v>98</v>
      </c>
      <c r="H398" s="14">
        <f t="shared" si="16"/>
        <v>65.33333333333333</v>
      </c>
    </row>
    <row r="399" spans="1:8" ht="12.75">
      <c r="A399" t="s">
        <v>240</v>
      </c>
      <c r="E399" s="1" t="s">
        <v>42</v>
      </c>
      <c r="F399">
        <v>5</v>
      </c>
      <c r="G399" s="1">
        <v>5</v>
      </c>
      <c r="H399" s="14">
        <f t="shared" si="16"/>
        <v>100</v>
      </c>
    </row>
    <row r="400" spans="1:8" ht="12.75">
      <c r="A400" t="s">
        <v>278</v>
      </c>
      <c r="E400" s="1" t="s">
        <v>42</v>
      </c>
      <c r="F400">
        <v>100</v>
      </c>
      <c r="G400" s="1" t="s">
        <v>42</v>
      </c>
      <c r="H400" s="1" t="s">
        <v>42</v>
      </c>
    </row>
    <row r="401" spans="1:8" ht="12.75">
      <c r="A401" t="s">
        <v>223</v>
      </c>
      <c r="E401" s="1" t="s">
        <v>42</v>
      </c>
      <c r="F401" s="1" t="s">
        <v>42</v>
      </c>
      <c r="G401">
        <v>437</v>
      </c>
      <c r="H401" s="1" t="s">
        <v>42</v>
      </c>
    </row>
    <row r="402" spans="1:8" ht="12.75">
      <c r="A402" s="4" t="s">
        <v>167</v>
      </c>
      <c r="E402" s="7">
        <f>SUM(E386:E398)</f>
        <v>31150</v>
      </c>
      <c r="F402" s="7">
        <f>SUM(F386:F401)</f>
        <v>36124</v>
      </c>
      <c r="G402" s="7">
        <f>SUM(G386:G401)</f>
        <v>35843</v>
      </c>
      <c r="H402" s="9">
        <f>G402/F402%</f>
        <v>99.22212379581441</v>
      </c>
    </row>
    <row r="406" spans="1:8" ht="12.75">
      <c r="A406" s="4" t="s">
        <v>168</v>
      </c>
      <c r="E406" s="7">
        <v>55000</v>
      </c>
      <c r="F406" s="7">
        <v>57300</v>
      </c>
      <c r="G406" s="9">
        <v>57347</v>
      </c>
      <c r="H406" s="9">
        <f>G406/F406%</f>
        <v>100.08202443280977</v>
      </c>
    </row>
    <row r="409" spans="1:8" ht="12.75">
      <c r="A409" s="4" t="s">
        <v>169</v>
      </c>
      <c r="E409" s="7">
        <v>2090</v>
      </c>
      <c r="F409" s="7">
        <v>0</v>
      </c>
      <c r="G409" s="11">
        <v>0</v>
      </c>
      <c r="H409" s="9">
        <f>G409/E409%</f>
        <v>0</v>
      </c>
    </row>
    <row r="410" spans="5:8" ht="12.75">
      <c r="E410" s="6"/>
      <c r="H410" s="10"/>
    </row>
    <row r="411" spans="5:8" ht="12.75">
      <c r="E411" s="6"/>
      <c r="H411" s="10"/>
    </row>
    <row r="414" spans="1:8" s="16" customFormat="1" ht="15.75">
      <c r="A414" s="2" t="s">
        <v>170</v>
      </c>
      <c r="E414" s="17">
        <f>E171+E186+E204+E219+E235+E251+E266+E272+E288+E300+E323+E343+E358+E374+E402+E406+E409</f>
        <v>339747</v>
      </c>
      <c r="F414" s="17">
        <f>F171+F174+F186+F204+F219+F235+F251+F266+F272+F288+F300+F323+F343+F358+F374+F402+F406+F409</f>
        <v>405981</v>
      </c>
      <c r="G414" s="17">
        <f>G171+G174+G186+G204+G219+G235+G251+G266+G272+G288+G300+G323+G343+G358+G374+G402+G406+G409</f>
        <v>397721</v>
      </c>
      <c r="H414" s="18">
        <f>G414/F414%</f>
        <v>97.9654220271392</v>
      </c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21" spans="1:4" ht="15">
      <c r="A421" s="19" t="s">
        <v>47</v>
      </c>
      <c r="B421" s="20"/>
      <c r="C421" s="20"/>
      <c r="D421" s="21">
        <f>G90</f>
        <v>398016</v>
      </c>
    </row>
    <row r="422" spans="1:4" ht="15">
      <c r="A422" s="19" t="s">
        <v>170</v>
      </c>
      <c r="B422" s="20"/>
      <c r="C422" s="20"/>
      <c r="D422" s="21">
        <f>G414</f>
        <v>397721</v>
      </c>
    </row>
    <row r="423" spans="1:4" ht="15">
      <c r="A423" s="19" t="s">
        <v>250</v>
      </c>
      <c r="B423" s="20"/>
      <c r="C423" s="20"/>
      <c r="D423" s="21">
        <f>D421-D422</f>
        <v>295</v>
      </c>
    </row>
    <row r="432" spans="1:7" ht="15.75" thickBot="1">
      <c r="A432" s="8" t="s">
        <v>294</v>
      </c>
      <c r="B432" s="3"/>
      <c r="C432" s="3"/>
      <c r="D432" s="3"/>
      <c r="E432" s="3"/>
      <c r="F432" s="3"/>
      <c r="G432" s="3"/>
    </row>
    <row r="436" ht="12.75">
      <c r="A436" s="4" t="s">
        <v>4</v>
      </c>
    </row>
    <row r="437" spans="5:8" ht="12.75">
      <c r="E437" s="1" t="s">
        <v>0</v>
      </c>
      <c r="F437" s="1" t="s">
        <v>0</v>
      </c>
      <c r="H437" s="10"/>
    </row>
    <row r="438" spans="5:8" ht="12.75">
      <c r="E438" s="1" t="s">
        <v>1</v>
      </c>
      <c r="F438" s="1" t="s">
        <v>195</v>
      </c>
      <c r="G438" s="1" t="s">
        <v>3</v>
      </c>
      <c r="H438" s="6" t="s">
        <v>2</v>
      </c>
    </row>
    <row r="441" spans="1:8" ht="12.75">
      <c r="A441" t="s">
        <v>226</v>
      </c>
      <c r="E441" s="10">
        <v>36960</v>
      </c>
      <c r="F441" s="10">
        <v>36960</v>
      </c>
      <c r="G441" s="10">
        <v>36559</v>
      </c>
      <c r="H441" s="14">
        <f>G441/F441%</f>
        <v>98.91504329004329</v>
      </c>
    </row>
    <row r="442" spans="1:8" ht="12.75">
      <c r="A442" t="s">
        <v>227</v>
      </c>
      <c r="E442" s="10">
        <v>38480</v>
      </c>
      <c r="F442" s="10">
        <v>38480</v>
      </c>
      <c r="G442" s="10">
        <v>37163</v>
      </c>
      <c r="H442" s="14">
        <f>G442/F442%</f>
        <v>96.57744282744282</v>
      </c>
    </row>
    <row r="443" spans="1:8" ht="12.75">
      <c r="A443" t="s">
        <v>272</v>
      </c>
      <c r="E443" s="1" t="s">
        <v>42</v>
      </c>
      <c r="F443" s="10">
        <v>3830</v>
      </c>
      <c r="G443" s="10">
        <v>3392</v>
      </c>
      <c r="H443" s="14">
        <f>G443/F443%</f>
        <v>88.56396866840731</v>
      </c>
    </row>
    <row r="444" spans="1:8" ht="12.75">
      <c r="A444" t="s">
        <v>23</v>
      </c>
      <c r="E444" s="10">
        <v>3000</v>
      </c>
      <c r="F444" s="10">
        <v>6000</v>
      </c>
      <c r="G444" s="10">
        <v>7573</v>
      </c>
      <c r="H444" s="14">
        <f>G444/F444%</f>
        <v>126.21666666666667</v>
      </c>
    </row>
    <row r="445" spans="1:8" ht="12.75">
      <c r="A445" t="s">
        <v>229</v>
      </c>
      <c r="E445" s="6" t="s">
        <v>42</v>
      </c>
      <c r="F445" s="6" t="s">
        <v>42</v>
      </c>
      <c r="G445" s="10">
        <v>29</v>
      </c>
      <c r="H445" s="1" t="s">
        <v>42</v>
      </c>
    </row>
    <row r="446" spans="1:8" ht="12.75">
      <c r="A446" t="s">
        <v>228</v>
      </c>
      <c r="E446" s="6" t="s">
        <v>42</v>
      </c>
      <c r="F446" s="10">
        <v>150</v>
      </c>
      <c r="G446" s="10">
        <v>150</v>
      </c>
      <c r="H446" s="14">
        <f>G446/F446%</f>
        <v>100</v>
      </c>
    </row>
    <row r="447" spans="1:8" ht="12.75">
      <c r="A447" t="s">
        <v>280</v>
      </c>
      <c r="E447" s="1" t="s">
        <v>42</v>
      </c>
      <c r="F447" s="10">
        <v>1432</v>
      </c>
      <c r="G447" s="10">
        <v>1432</v>
      </c>
      <c r="H447" s="14">
        <f>G447/F447%</f>
        <v>100</v>
      </c>
    </row>
    <row r="448" spans="1:8" ht="12.75">
      <c r="A448" t="s">
        <v>295</v>
      </c>
      <c r="E448" s="1" t="s">
        <v>42</v>
      </c>
      <c r="F448" s="6" t="s">
        <v>42</v>
      </c>
      <c r="G448" s="10">
        <v>1064</v>
      </c>
      <c r="H448" s="1" t="s">
        <v>191</v>
      </c>
    </row>
    <row r="449" spans="5:8" ht="12.75">
      <c r="E449" s="7">
        <f>SUM(E434:E446)</f>
        <v>78440</v>
      </c>
      <c r="F449" s="7">
        <f>SUM(F434:F448)</f>
        <v>86852</v>
      </c>
      <c r="G449" s="7">
        <f>SUM(G434:G448)</f>
        <v>87362</v>
      </c>
      <c r="H449" s="9">
        <f>G449/F449%</f>
        <v>100.58720582139732</v>
      </c>
    </row>
    <row r="453" ht="12.75">
      <c r="A453" s="4" t="s">
        <v>48</v>
      </c>
    </row>
    <row r="454" spans="5:8" ht="12.75">
      <c r="E454" s="1" t="s">
        <v>0</v>
      </c>
      <c r="F454" s="1" t="s">
        <v>0</v>
      </c>
      <c r="H454" s="10"/>
    </row>
    <row r="455" spans="5:8" ht="12.75">
      <c r="E455" s="1" t="s">
        <v>1</v>
      </c>
      <c r="F455" s="1" t="s">
        <v>195</v>
      </c>
      <c r="G455" s="1" t="s">
        <v>3</v>
      </c>
      <c r="H455" s="6" t="s">
        <v>2</v>
      </c>
    </row>
    <row r="457" spans="1:8" ht="12.75">
      <c r="A457" t="s">
        <v>230</v>
      </c>
      <c r="E457" s="6">
        <v>35248</v>
      </c>
      <c r="F457" s="6">
        <v>36248</v>
      </c>
      <c r="G457" s="6">
        <v>36902</v>
      </c>
      <c r="H457" s="14">
        <f aca="true" t="shared" si="17" ref="H457:H469">G457/F457%</f>
        <v>101.80423747517104</v>
      </c>
    </row>
    <row r="458" spans="1:8" ht="12.75">
      <c r="A458" t="s">
        <v>270</v>
      </c>
      <c r="E458" s="1" t="s">
        <v>42</v>
      </c>
      <c r="F458" s="10">
        <v>1750</v>
      </c>
      <c r="G458" s="10">
        <v>1750</v>
      </c>
      <c r="H458" s="14">
        <f t="shared" si="17"/>
        <v>100</v>
      </c>
    </row>
    <row r="459" spans="1:8" ht="12.75">
      <c r="A459" t="s">
        <v>232</v>
      </c>
      <c r="E459" s="6">
        <v>750</v>
      </c>
      <c r="F459" s="6">
        <v>750</v>
      </c>
      <c r="G459" s="6">
        <v>199</v>
      </c>
      <c r="H459" s="14">
        <f t="shared" si="17"/>
        <v>26.533333333333335</v>
      </c>
    </row>
    <row r="460" spans="1:8" ht="12.75">
      <c r="A460" t="s">
        <v>236</v>
      </c>
      <c r="E460" s="6">
        <v>1166</v>
      </c>
      <c r="F460" s="6">
        <v>1166</v>
      </c>
      <c r="G460" s="6">
        <v>1156</v>
      </c>
      <c r="H460" s="14">
        <f t="shared" si="17"/>
        <v>99.14236706689536</v>
      </c>
    </row>
    <row r="461" spans="1:8" ht="12.75">
      <c r="A461" t="s">
        <v>231</v>
      </c>
      <c r="E461" s="6">
        <v>35720</v>
      </c>
      <c r="F461" s="6">
        <v>37720</v>
      </c>
      <c r="G461" s="6">
        <v>38273</v>
      </c>
      <c r="H461" s="14">
        <f t="shared" si="17"/>
        <v>101.466065747614</v>
      </c>
    </row>
    <row r="462" spans="1:8" ht="12.75">
      <c r="A462" t="s">
        <v>271</v>
      </c>
      <c r="E462" s="1" t="s">
        <v>42</v>
      </c>
      <c r="F462" s="10">
        <v>1130</v>
      </c>
      <c r="G462">
        <v>802</v>
      </c>
      <c r="H462" s="14">
        <f t="shared" si="17"/>
        <v>70.97345132743362</v>
      </c>
    </row>
    <row r="463" spans="1:8" ht="12.75">
      <c r="A463" t="s">
        <v>233</v>
      </c>
      <c r="E463" s="6">
        <v>750</v>
      </c>
      <c r="F463" s="6">
        <v>750</v>
      </c>
      <c r="G463" s="6">
        <v>1472</v>
      </c>
      <c r="H463" s="14">
        <f t="shared" si="17"/>
        <v>196.26666666666668</v>
      </c>
    </row>
    <row r="464" spans="1:8" ht="12.75">
      <c r="A464" t="s">
        <v>237</v>
      </c>
      <c r="E464" s="6">
        <v>1304</v>
      </c>
      <c r="F464" s="6">
        <v>1304</v>
      </c>
      <c r="G464" s="6">
        <v>1303</v>
      </c>
      <c r="H464" s="14">
        <f t="shared" si="17"/>
        <v>99.92331288343559</v>
      </c>
    </row>
    <row r="465" spans="1:8" ht="12.75">
      <c r="A465" t="s">
        <v>255</v>
      </c>
      <c r="E465" s="1" t="s">
        <v>42</v>
      </c>
      <c r="F465">
        <v>950</v>
      </c>
      <c r="G465">
        <v>840</v>
      </c>
      <c r="H465" s="14">
        <f t="shared" si="17"/>
        <v>88.42105263157895</v>
      </c>
    </row>
    <row r="466" spans="1:8" ht="12.75">
      <c r="A466" t="s">
        <v>234</v>
      </c>
      <c r="E466" s="6">
        <v>1246</v>
      </c>
      <c r="F466" s="6">
        <v>1246</v>
      </c>
      <c r="G466" s="6">
        <v>1485</v>
      </c>
      <c r="H466" s="14">
        <f t="shared" si="17"/>
        <v>119.18138041733546</v>
      </c>
    </row>
    <row r="467" spans="1:8" ht="12.75">
      <c r="A467" t="s">
        <v>235</v>
      </c>
      <c r="E467" s="6">
        <v>2256</v>
      </c>
      <c r="F467" s="6">
        <v>2256</v>
      </c>
      <c r="G467" s="6">
        <v>1866</v>
      </c>
      <c r="H467" s="14">
        <f t="shared" si="17"/>
        <v>82.71276595744682</v>
      </c>
    </row>
    <row r="468" spans="1:8" ht="12.75">
      <c r="A468" t="s">
        <v>238</v>
      </c>
      <c r="E468" s="6">
        <v>2120</v>
      </c>
      <c r="F468" s="6">
        <v>2120</v>
      </c>
      <c r="G468" s="6">
        <v>2134</v>
      </c>
      <c r="H468" s="14">
        <f t="shared" si="17"/>
        <v>100.66037735849056</v>
      </c>
    </row>
    <row r="469" spans="1:8" ht="12.75">
      <c r="A469" t="s">
        <v>239</v>
      </c>
      <c r="E469" s="6" t="s">
        <v>42</v>
      </c>
      <c r="F469" s="6">
        <v>150</v>
      </c>
      <c r="G469" s="6">
        <v>150</v>
      </c>
      <c r="H469" s="14">
        <f t="shared" si="17"/>
        <v>100</v>
      </c>
    </row>
    <row r="470" spans="1:8" ht="12.75">
      <c r="A470" t="s">
        <v>268</v>
      </c>
      <c r="E470" s="1" t="s">
        <v>42</v>
      </c>
      <c r="F470">
        <v>250</v>
      </c>
      <c r="G470" s="1" t="s">
        <v>42</v>
      </c>
      <c r="H470" s="1" t="s">
        <v>42</v>
      </c>
    </row>
    <row r="471" spans="1:8" ht="12.75">
      <c r="A471" t="s">
        <v>243</v>
      </c>
      <c r="E471" s="6" t="s">
        <v>42</v>
      </c>
      <c r="F471" s="6" t="s">
        <v>42</v>
      </c>
      <c r="G471" s="6">
        <v>1</v>
      </c>
      <c r="H471" s="1" t="s">
        <v>42</v>
      </c>
    </row>
    <row r="473" spans="5:8" ht="12.75">
      <c r="E473" s="7">
        <f>SUM(E457:E469)</f>
        <v>80560</v>
      </c>
      <c r="F473" s="7">
        <f>SUM(F457:F471)</f>
        <v>87790</v>
      </c>
      <c r="G473" s="7">
        <f>SUM(G457:G471)</f>
        <v>88333</v>
      </c>
      <c r="H473" s="9">
        <f>G473/F473%</f>
        <v>100.61852147169381</v>
      </c>
    </row>
    <row r="477" spans="1:4" ht="15">
      <c r="A477" s="19" t="s">
        <v>47</v>
      </c>
      <c r="B477" s="20"/>
      <c r="C477" s="20"/>
      <c r="D477" s="21">
        <f>G449</f>
        <v>87362</v>
      </c>
    </row>
    <row r="478" spans="1:4" ht="15">
      <c r="A478" s="19" t="s">
        <v>170</v>
      </c>
      <c r="B478" s="20"/>
      <c r="C478" s="20"/>
      <c r="D478" s="21">
        <f>G473</f>
        <v>88333</v>
      </c>
    </row>
    <row r="479" spans="1:4" ht="15">
      <c r="A479" s="19" t="s">
        <v>194</v>
      </c>
      <c r="B479" s="20"/>
      <c r="C479" s="20"/>
      <c r="D479" s="21">
        <f>D477-D478</f>
        <v>-971</v>
      </c>
    </row>
    <row r="500" s="22" customFormat="1" ht="15">
      <c r="B500" s="33"/>
    </row>
    <row r="501" s="22" customFormat="1" ht="12.75"/>
    <row r="502" spans="2:5" s="22" customFormat="1" ht="12.75">
      <c r="B502" s="34"/>
      <c r="C502" s="32"/>
      <c r="D502" s="34"/>
      <c r="E502" s="32"/>
    </row>
    <row r="503" spans="3:6" s="22" customFormat="1" ht="12.75">
      <c r="C503" s="23"/>
      <c r="E503" s="23"/>
      <c r="F503" s="23"/>
    </row>
    <row r="504" spans="1:6" s="22" customFormat="1" ht="12.75">
      <c r="A504" s="35"/>
      <c r="C504" s="23"/>
      <c r="E504" s="23"/>
      <c r="F504" s="23"/>
    </row>
    <row r="505" s="22" customFormat="1" ht="12.75">
      <c r="E505" s="23"/>
    </row>
    <row r="506" spans="2:6" s="22" customFormat="1" ht="12.75">
      <c r="B506" s="29"/>
      <c r="C506" s="29"/>
      <c r="D506" s="29"/>
      <c r="E506" s="29"/>
      <c r="F506" s="29"/>
    </row>
    <row r="507" spans="2:6" s="22" customFormat="1" ht="12.75">
      <c r="B507" s="29"/>
      <c r="C507" s="29"/>
      <c r="D507" s="29"/>
      <c r="E507" s="29"/>
      <c r="F507" s="29"/>
    </row>
    <row r="508" spans="1:6" s="22" customFormat="1" ht="12.75">
      <c r="A508" s="36"/>
      <c r="B508" s="29"/>
      <c r="C508" s="29"/>
      <c r="D508" s="29"/>
      <c r="E508" s="29"/>
      <c r="F508" s="29"/>
    </row>
    <row r="509" spans="1:6" s="22" customFormat="1" ht="12.75">
      <c r="A509" s="36"/>
      <c r="B509" s="29"/>
      <c r="C509" s="29"/>
      <c r="D509" s="29"/>
      <c r="E509" s="29"/>
      <c r="F509" s="29"/>
    </row>
    <row r="510" spans="1:6" s="22" customFormat="1" ht="12.75">
      <c r="A510" s="36"/>
      <c r="B510" s="29"/>
      <c r="C510" s="29"/>
      <c r="D510" s="29"/>
      <c r="E510" s="29"/>
      <c r="F510" s="29"/>
    </row>
    <row r="511" spans="1:6" s="22" customFormat="1" ht="12.75">
      <c r="A511" s="36"/>
      <c r="B511" s="29"/>
      <c r="C511" s="29"/>
      <c r="D511" s="29"/>
      <c r="E511" s="29"/>
      <c r="F511" s="29"/>
    </row>
    <row r="512" spans="1:6" s="22" customFormat="1" ht="12.75">
      <c r="A512" s="36"/>
      <c r="B512" s="29"/>
      <c r="C512" s="29"/>
      <c r="D512" s="29"/>
      <c r="E512" s="29"/>
      <c r="F512" s="29"/>
    </row>
    <row r="513" spans="1:6" s="22" customFormat="1" ht="12.75">
      <c r="A513" s="36"/>
      <c r="B513" s="29"/>
      <c r="C513" s="29"/>
      <c r="D513" s="29"/>
      <c r="E513" s="29"/>
      <c r="F513" s="29"/>
    </row>
    <row r="514" spans="2:6" s="22" customFormat="1" ht="12.75">
      <c r="B514" s="29"/>
      <c r="C514" s="29"/>
      <c r="D514" s="29"/>
      <c r="E514" s="29"/>
      <c r="F514" s="29"/>
    </row>
    <row r="515" spans="2:6" s="22" customFormat="1" ht="12.75">
      <c r="B515" s="29"/>
      <c r="C515" s="29"/>
      <c r="D515" s="29"/>
      <c r="E515" s="29"/>
      <c r="F515" s="29"/>
    </row>
    <row r="516" spans="1:6" s="22" customFormat="1" ht="12.75">
      <c r="A516" s="36"/>
      <c r="B516" s="29"/>
      <c r="C516" s="29"/>
      <c r="D516" s="29"/>
      <c r="E516" s="29"/>
      <c r="F516" s="29"/>
    </row>
    <row r="517" spans="1:6" s="22" customFormat="1" ht="12.75">
      <c r="A517" s="36"/>
      <c r="B517" s="29"/>
      <c r="C517" s="29"/>
      <c r="D517" s="29"/>
      <c r="E517" s="29"/>
      <c r="F517" s="29"/>
    </row>
    <row r="518" spans="3:5" s="22" customFormat="1" ht="12.75">
      <c r="C518" s="29"/>
      <c r="E518" s="29"/>
    </row>
    <row r="519" s="22" customFormat="1" ht="12.75"/>
    <row r="520" s="22" customFormat="1" ht="12.75"/>
    <row r="521" s="22" customFormat="1" ht="12.75">
      <c r="C521" s="29"/>
    </row>
    <row r="522" s="22" customFormat="1" ht="12.75">
      <c r="C522" s="29"/>
    </row>
    <row r="523" s="22" customFormat="1" ht="12.75"/>
    <row r="524" s="22" customFormat="1" ht="12.75"/>
    <row r="525" s="22" customFormat="1" ht="12.75">
      <c r="C525" s="29"/>
    </row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pans="1:4" s="22" customFormat="1" ht="12.75">
      <c r="A556" s="25"/>
      <c r="D556" s="30"/>
    </row>
    <row r="557" s="22" customFormat="1" ht="12.75">
      <c r="D557" s="29"/>
    </row>
    <row r="558" s="22" customFormat="1" ht="12.75">
      <c r="D558" s="29"/>
    </row>
    <row r="559" s="22" customFormat="1" ht="12.75">
      <c r="D559" s="29"/>
    </row>
    <row r="560" s="22" customFormat="1" ht="12.75">
      <c r="D560" s="29"/>
    </row>
    <row r="561" s="22" customFormat="1" ht="12.75">
      <c r="D561" s="29"/>
    </row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pans="1:4" s="22" customFormat="1" ht="12.75">
      <c r="A583" s="25"/>
      <c r="D583" s="30"/>
    </row>
    <row r="584" s="22" customFormat="1" ht="12.75">
      <c r="D584" s="29"/>
    </row>
    <row r="585" s="22" customFormat="1" ht="12.75">
      <c r="D585" s="29"/>
    </row>
    <row r="586" s="22" customFormat="1" ht="12.75">
      <c r="D586" s="29"/>
    </row>
    <row r="587" s="22" customFormat="1" ht="12.75">
      <c r="D587" s="29"/>
    </row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pans="9:11" s="22" customFormat="1" ht="12.75">
      <c r="I612" s="23"/>
      <c r="J612" s="28"/>
      <c r="K612" s="29"/>
    </row>
    <row r="613" spans="9:11" s="22" customFormat="1" ht="12.75">
      <c r="I613" s="23"/>
      <c r="J613" s="28"/>
      <c r="K613" s="29"/>
    </row>
    <row r="614" spans="9:11" s="22" customFormat="1" ht="12.75">
      <c r="I614" s="23"/>
      <c r="J614" s="28"/>
      <c r="K614" s="29"/>
    </row>
    <row r="615" spans="7:11" s="22" customFormat="1" ht="12.75">
      <c r="G615" s="25"/>
      <c r="I615" s="23"/>
      <c r="J615" s="28"/>
      <c r="K615" s="29"/>
    </row>
    <row r="616" spans="9:11" s="22" customFormat="1" ht="12.75">
      <c r="I616" s="23"/>
      <c r="J616" s="28"/>
      <c r="K616" s="29"/>
    </row>
    <row r="617" spans="9:11" s="22" customFormat="1" ht="12.75">
      <c r="I617" s="23"/>
      <c r="J617" s="28"/>
      <c r="K617" s="29"/>
    </row>
    <row r="618" spans="9:11" s="22" customFormat="1" ht="12.75">
      <c r="I618" s="23"/>
      <c r="J618" s="28"/>
      <c r="K618" s="29"/>
    </row>
    <row r="619" spans="9:11" s="22" customFormat="1" ht="12.75">
      <c r="I619" s="23"/>
      <c r="J619" s="28"/>
      <c r="K619" s="29"/>
    </row>
    <row r="620" spans="9:11" s="22" customFormat="1" ht="12.75">
      <c r="I620" s="23"/>
      <c r="J620" s="28"/>
      <c r="K620" s="29"/>
    </row>
    <row r="621" spans="9:11" s="22" customFormat="1" ht="12.75">
      <c r="I621" s="23"/>
      <c r="J621" s="28"/>
      <c r="K621" s="29"/>
    </row>
    <row r="622" spans="9:11" s="22" customFormat="1" ht="12.75">
      <c r="I622" s="23"/>
      <c r="J622" s="28"/>
      <c r="K622" s="29"/>
    </row>
    <row r="623" spans="9:11" s="22" customFormat="1" ht="12.75">
      <c r="I623" s="23"/>
      <c r="J623" s="28"/>
      <c r="K623" s="29"/>
    </row>
    <row r="624" spans="10:11" s="22" customFormat="1" ht="12.75">
      <c r="J624" s="29"/>
      <c r="K624" s="29"/>
    </row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5">
      <c r="A668" s="33"/>
    </row>
    <row r="669" s="22" customFormat="1" ht="12.75"/>
    <row r="670" s="22" customFormat="1" ht="12.75"/>
    <row r="671" spans="4:8" s="22" customFormat="1" ht="12.75">
      <c r="D671" s="31"/>
      <c r="E671" s="31"/>
      <c r="F671" s="31"/>
      <c r="G671" s="31"/>
      <c r="H671" s="31"/>
    </row>
    <row r="672" spans="4:8" s="22" customFormat="1" ht="12.75">
      <c r="D672" s="24"/>
      <c r="E672" s="24"/>
      <c r="F672" s="37"/>
      <c r="G672" s="24"/>
      <c r="H672" s="38"/>
    </row>
    <row r="673" spans="4:8" s="22" customFormat="1" ht="12.75">
      <c r="D673" s="24"/>
      <c r="E673" s="24"/>
      <c r="F673" s="37"/>
      <c r="G673" s="24"/>
      <c r="H673" s="38"/>
    </row>
    <row r="674" spans="4:8" s="22" customFormat="1" ht="12.75">
      <c r="D674" s="24"/>
      <c r="E674" s="24"/>
      <c r="F674" s="37"/>
      <c r="G674" s="24"/>
      <c r="H674" s="38"/>
    </row>
    <row r="675" spans="4:8" s="22" customFormat="1" ht="12.75">
      <c r="D675" s="24"/>
      <c r="E675" s="24"/>
      <c r="F675" s="37"/>
      <c r="G675" s="24"/>
      <c r="H675" s="38"/>
    </row>
    <row r="676" spans="4:8" s="22" customFormat="1" ht="12.75">
      <c r="D676" s="24"/>
      <c r="E676" s="24"/>
      <c r="F676" s="37"/>
      <c r="G676" s="24"/>
      <c r="H676" s="38"/>
    </row>
    <row r="677" spans="4:8" s="22" customFormat="1" ht="12.75">
      <c r="D677" s="24"/>
      <c r="E677" s="24"/>
      <c r="F677" s="37"/>
      <c r="G677" s="24"/>
      <c r="H677" s="38"/>
    </row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pans="3:7" s="22" customFormat="1" ht="12.75">
      <c r="C746" s="34"/>
      <c r="D746" s="34"/>
      <c r="E746" s="34"/>
      <c r="F746" s="25"/>
      <c r="G746" s="34"/>
    </row>
    <row r="747" spans="3:7" s="22" customFormat="1" ht="12.75">
      <c r="C747" s="32"/>
      <c r="D747" s="34"/>
      <c r="E747" s="34"/>
      <c r="F747" s="25"/>
      <c r="G747" s="34"/>
    </row>
    <row r="748" spans="4:7" s="22" customFormat="1" ht="12.75">
      <c r="D748" s="29"/>
      <c r="E748" s="29"/>
      <c r="F748" s="39"/>
      <c r="G748" s="29"/>
    </row>
    <row r="749" spans="4:7" s="22" customFormat="1" ht="12.75">
      <c r="D749" s="29"/>
      <c r="E749" s="29"/>
      <c r="F749" s="39"/>
      <c r="G749" s="29"/>
    </row>
    <row r="750" spans="4:7" s="22" customFormat="1" ht="12.75">
      <c r="D750" s="29"/>
      <c r="E750" s="29"/>
      <c r="F750" s="39"/>
      <c r="G750" s="29"/>
    </row>
    <row r="751" spans="4:7" s="22" customFormat="1" ht="12.75">
      <c r="D751" s="29"/>
      <c r="E751" s="29"/>
      <c r="F751" s="39"/>
      <c r="G751" s="29"/>
    </row>
    <row r="752" spans="4:7" s="22" customFormat="1" ht="12.75">
      <c r="D752" s="29"/>
      <c r="E752" s="29"/>
      <c r="F752" s="39"/>
      <c r="G752" s="29"/>
    </row>
    <row r="753" spans="4:7" s="22" customFormat="1" ht="12.75">
      <c r="D753" s="29"/>
      <c r="E753" s="29"/>
      <c r="F753" s="39"/>
      <c r="G753" s="29"/>
    </row>
    <row r="754" spans="4:7" s="22" customFormat="1" ht="12.75">
      <c r="D754" s="29"/>
      <c r="E754" s="29"/>
      <c r="F754" s="39"/>
      <c r="G754" s="29"/>
    </row>
    <row r="755" spans="4:7" s="22" customFormat="1" ht="12.75">
      <c r="D755" s="29"/>
      <c r="E755" s="29"/>
      <c r="F755" s="39"/>
      <c r="G755" s="29"/>
    </row>
    <row r="756" spans="4:7" s="22" customFormat="1" ht="12.75">
      <c r="D756" s="29"/>
      <c r="E756" s="29"/>
      <c r="F756" s="39"/>
      <c r="G756" s="29"/>
    </row>
    <row r="757" spans="4:7" s="22" customFormat="1" ht="12.75">
      <c r="D757" s="29"/>
      <c r="E757" s="29"/>
      <c r="F757" s="39"/>
      <c r="G757" s="29"/>
    </row>
    <row r="758" spans="4:7" s="22" customFormat="1" ht="12.75">
      <c r="D758" s="29"/>
      <c r="E758" s="29"/>
      <c r="F758" s="39"/>
      <c r="G758" s="29"/>
    </row>
    <row r="759" spans="4:7" s="22" customFormat="1" ht="12.75">
      <c r="D759" s="29"/>
      <c r="E759" s="29"/>
      <c r="F759" s="39"/>
      <c r="G759" s="29"/>
    </row>
    <row r="760" spans="4:7" s="22" customFormat="1" ht="12.75">
      <c r="D760" s="30"/>
      <c r="E760" s="30"/>
      <c r="F760" s="40"/>
      <c r="G760" s="30"/>
    </row>
    <row r="761" s="22" customFormat="1" ht="12.75"/>
    <row r="762" s="22" customFormat="1" ht="12.75"/>
    <row r="763" s="22" customFormat="1" ht="12.75"/>
    <row r="764" spans="4:6" s="22" customFormat="1" ht="12.75">
      <c r="D764" s="31"/>
      <c r="E764" s="31"/>
      <c r="F764" s="31"/>
    </row>
    <row r="765" spans="4:6" s="22" customFormat="1" ht="12.75">
      <c r="D765" s="31"/>
      <c r="E765" s="24"/>
      <c r="F765" s="24"/>
    </row>
    <row r="766" spans="4:6" s="22" customFormat="1" ht="12.75">
      <c r="D766" s="31"/>
      <c r="E766" s="24"/>
      <c r="F766" s="24"/>
    </row>
    <row r="767" spans="4:6" s="22" customFormat="1" ht="12.75">
      <c r="D767" s="31"/>
      <c r="E767" s="24"/>
      <c r="F767" s="24"/>
    </row>
    <row r="768" spans="4:6" s="22" customFormat="1" ht="12.75">
      <c r="D768" s="31"/>
      <c r="E768" s="24"/>
      <c r="F768" s="24"/>
    </row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810" ht="12.75">
      <c r="A810" s="27"/>
    </row>
    <row r="821" ht="12.75">
      <c r="B821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Vostrejš</cp:lastModifiedBy>
  <cp:lastPrinted>2001-02-16T13:39:16Z</cp:lastPrinted>
  <dcterms:created xsi:type="dcterms:W3CDTF">1997-01-24T11:07:25Z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