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zdarns-my.sharepoint.com/personal/tomvlc_zdarns_cz/Documents/Dokumenty/PO/"/>
    </mc:Choice>
  </mc:AlternateContent>
  <xr:revisionPtr revIDLastSave="13" documentId="8_{C1B9D5A0-A320-4131-AEFC-65B779FFE314}" xr6:coauthVersionLast="47" xr6:coauthVersionMax="47" xr10:uidLastSave="{9B251E2A-481A-49E1-BAB1-1248DFD5B701}"/>
  <bookViews>
    <workbookView xWindow="30612" yWindow="-108" windowWidth="30936" windowHeight="16776" tabRatio="821" xr2:uid="{00000000-000D-0000-FFFF-FFFF00000000}"/>
  </bookViews>
  <sheets>
    <sheet name="Pokyny" sheetId="46" r:id="rId1"/>
    <sheet name="1 NÁKLADY" sheetId="49" r:id="rId2"/>
    <sheet name="2 VÝNOSY, 3 HV" sheetId="50" r:id="rId3"/>
    <sheet name="4 investice" sheetId="52" r:id="rId4"/>
    <sheet name="5 krytí fondů" sheetId="34" r:id="rId5"/>
    <sheet name="6 fondy" sheetId="38" r:id="rId6"/>
    <sheet name="7 pohledávky" sheetId="12" r:id="rId7"/>
    <sheet name="8 počet žáků" sheetId="36" r:id="rId8"/>
    <sheet name="9 školy mzdy" sheetId="42" r:id="rId9"/>
    <sheet name="9a ostatní mzdy" sheetId="43" r:id="rId10"/>
    <sheet name="10 školy zaměstnanci" sheetId="41" r:id="rId11"/>
    <sheet name="10a ostatní zaměstnanci" sheetId="44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44" l="1"/>
  <c r="G9" i="44"/>
  <c r="F9" i="44"/>
  <c r="B9" i="44"/>
  <c r="G11" i="41"/>
  <c r="G7" i="41"/>
  <c r="F11" i="41"/>
  <c r="F7" i="41"/>
  <c r="D11" i="41"/>
  <c r="D7" i="41"/>
  <c r="B11" i="41"/>
  <c r="B7" i="41"/>
  <c r="C10" i="42"/>
  <c r="E12" i="36" l="1"/>
  <c r="E14" i="36" s="1"/>
  <c r="E11" i="36"/>
  <c r="E20" i="36" s="1"/>
  <c r="D20" i="36"/>
  <c r="F20" i="36" s="1"/>
  <c r="D17" i="36"/>
  <c r="F17" i="36" s="1"/>
  <c r="E17" i="36"/>
  <c r="E19" i="36" s="1"/>
  <c r="E18" i="36"/>
  <c r="D18" i="36"/>
  <c r="F15" i="36"/>
  <c r="F16" i="36"/>
  <c r="F9" i="36"/>
  <c r="F10" i="36"/>
  <c r="F11" i="36"/>
  <c r="F12" i="36"/>
  <c r="D14" i="36"/>
  <c r="F14" i="36" s="1"/>
  <c r="D13" i="36"/>
  <c r="F13" i="36" s="1"/>
  <c r="E20" i="38"/>
  <c r="E11" i="38"/>
  <c r="E35" i="38"/>
  <c r="B39" i="38"/>
  <c r="E21" i="38"/>
  <c r="E13" i="36" l="1"/>
  <c r="D19" i="36"/>
  <c r="F19" i="36" s="1"/>
  <c r="F18" i="36"/>
  <c r="B22" i="38"/>
  <c r="J9" i="50"/>
  <c r="K9" i="50"/>
  <c r="L9" i="50"/>
  <c r="M9" i="50"/>
  <c r="N9" i="50"/>
  <c r="J10" i="50"/>
  <c r="K10" i="50"/>
  <c r="L10" i="50"/>
  <c r="M10" i="50"/>
  <c r="N10" i="50"/>
  <c r="J11" i="50"/>
  <c r="K11" i="50"/>
  <c r="L11" i="50"/>
  <c r="N11" i="50" s="1"/>
  <c r="M11" i="50"/>
  <c r="J12" i="50"/>
  <c r="K12" i="50"/>
  <c r="L12" i="50"/>
  <c r="M12" i="50"/>
  <c r="N12" i="50"/>
  <c r="J13" i="50"/>
  <c r="K13" i="50"/>
  <c r="L13" i="50"/>
  <c r="M13" i="50"/>
  <c r="N13" i="50"/>
  <c r="J14" i="50"/>
  <c r="K14" i="50"/>
  <c r="L14" i="50"/>
  <c r="M14" i="50"/>
  <c r="N14" i="50"/>
  <c r="J15" i="50"/>
  <c r="K15" i="50"/>
  <c r="L15" i="50"/>
  <c r="M15" i="50"/>
  <c r="N15" i="50"/>
  <c r="J16" i="50"/>
  <c r="K16" i="50"/>
  <c r="L16" i="50"/>
  <c r="N16" i="50" s="1"/>
  <c r="M16" i="50"/>
  <c r="J17" i="50"/>
  <c r="K17" i="50"/>
  <c r="L17" i="50"/>
  <c r="N17" i="50" s="1"/>
  <c r="M17" i="50"/>
  <c r="J18" i="50"/>
  <c r="K18" i="50"/>
  <c r="L18" i="50"/>
  <c r="M18" i="50"/>
  <c r="N18" i="50"/>
  <c r="J19" i="50"/>
  <c r="K19" i="50"/>
  <c r="L19" i="50"/>
  <c r="M19" i="50"/>
  <c r="N19" i="50" s="1"/>
  <c r="J20" i="50"/>
  <c r="K20" i="50"/>
  <c r="L20" i="50"/>
  <c r="M20" i="50"/>
  <c r="N20" i="50"/>
  <c r="J21" i="50"/>
  <c r="K21" i="50"/>
  <c r="L21" i="50"/>
  <c r="N21" i="50" s="1"/>
  <c r="M21" i="50"/>
  <c r="J22" i="50"/>
  <c r="K22" i="50"/>
  <c r="L22" i="50"/>
  <c r="M22" i="50"/>
  <c r="N22" i="50"/>
  <c r="J23" i="50"/>
  <c r="K23" i="50"/>
  <c r="L23" i="50"/>
  <c r="N23" i="50" s="1"/>
  <c r="M23" i="50"/>
  <c r="J24" i="50"/>
  <c r="K24" i="50"/>
  <c r="L24" i="50"/>
  <c r="M24" i="50"/>
  <c r="N24" i="50"/>
  <c r="J25" i="50"/>
  <c r="K25" i="50"/>
  <c r="L25" i="50"/>
  <c r="M25" i="50"/>
  <c r="N25" i="50"/>
  <c r="J26" i="50"/>
  <c r="K26" i="50"/>
  <c r="L26" i="50"/>
  <c r="M26" i="50"/>
  <c r="N26" i="50"/>
  <c r="J27" i="50"/>
  <c r="K27" i="50"/>
  <c r="L27" i="50"/>
  <c r="M27" i="50"/>
  <c r="N27" i="50"/>
  <c r="M8" i="50"/>
  <c r="L8" i="50"/>
  <c r="K8" i="50"/>
  <c r="J8" i="50"/>
  <c r="N9" i="49"/>
  <c r="N10" i="49"/>
  <c r="N11" i="49"/>
  <c r="N12" i="49"/>
  <c r="N13" i="49"/>
  <c r="N14" i="49"/>
  <c r="N15" i="49"/>
  <c r="N16" i="49"/>
  <c r="N17" i="49"/>
  <c r="N18" i="49"/>
  <c r="N19" i="49"/>
  <c r="N20" i="49"/>
  <c r="N21" i="49"/>
  <c r="N22" i="49"/>
  <c r="N23" i="49"/>
  <c r="N24" i="49"/>
  <c r="N25" i="49"/>
  <c r="N26" i="49"/>
  <c r="N27" i="49"/>
  <c r="M9" i="49"/>
  <c r="M10" i="49"/>
  <c r="M11" i="49"/>
  <c r="M12" i="49"/>
  <c r="M13" i="49"/>
  <c r="M14" i="49"/>
  <c r="M15" i="49"/>
  <c r="M16" i="49"/>
  <c r="M17" i="49"/>
  <c r="M18" i="49"/>
  <c r="M19" i="49"/>
  <c r="M20" i="49"/>
  <c r="M21" i="49"/>
  <c r="M22" i="49"/>
  <c r="M23" i="49"/>
  <c r="M24" i="49"/>
  <c r="M25" i="49"/>
  <c r="M26" i="49"/>
  <c r="M27" i="49"/>
  <c r="M8" i="49"/>
  <c r="L9" i="49"/>
  <c r="L10" i="49"/>
  <c r="L11" i="49"/>
  <c r="L12" i="49"/>
  <c r="L13" i="49"/>
  <c r="L14" i="49"/>
  <c r="L15" i="49"/>
  <c r="L16" i="49"/>
  <c r="L17" i="49"/>
  <c r="L18" i="49"/>
  <c r="L19" i="49"/>
  <c r="L20" i="49"/>
  <c r="L21" i="49"/>
  <c r="L22" i="49"/>
  <c r="L23" i="49"/>
  <c r="L24" i="49"/>
  <c r="L25" i="49"/>
  <c r="L26" i="49"/>
  <c r="L27" i="49"/>
  <c r="L8" i="49"/>
  <c r="J9" i="49"/>
  <c r="J10" i="49"/>
  <c r="J11" i="49"/>
  <c r="J12" i="49"/>
  <c r="J13" i="49"/>
  <c r="J14" i="49"/>
  <c r="J15" i="49"/>
  <c r="J16" i="49"/>
  <c r="J17" i="49"/>
  <c r="J18" i="49"/>
  <c r="J19" i="49"/>
  <c r="J20" i="49"/>
  <c r="J21" i="49"/>
  <c r="J22" i="49"/>
  <c r="J23" i="49"/>
  <c r="J24" i="49"/>
  <c r="J25" i="49"/>
  <c r="J26" i="49"/>
  <c r="J27" i="49"/>
  <c r="N8" i="50" l="1"/>
  <c r="N8" i="49"/>
  <c r="B12" i="41" l="1"/>
  <c r="B31" i="38"/>
  <c r="B38" i="38"/>
  <c r="B14" i="38"/>
  <c r="J28" i="50"/>
  <c r="I28" i="50"/>
  <c r="H28" i="50"/>
  <c r="G28" i="50"/>
  <c r="F28" i="50"/>
  <c r="E28" i="50"/>
  <c r="D28" i="50"/>
  <c r="K27" i="49" l="1"/>
  <c r="K26" i="49"/>
  <c r="K25" i="49"/>
  <c r="K24" i="49"/>
  <c r="K23" i="49"/>
  <c r="K21" i="49"/>
  <c r="K20" i="49"/>
  <c r="K19" i="49"/>
  <c r="K18" i="49"/>
  <c r="K17" i="49"/>
  <c r="K16" i="49"/>
  <c r="K15" i="49"/>
  <c r="K14" i="49"/>
  <c r="K13" i="49"/>
  <c r="K12" i="49"/>
  <c r="K11" i="49"/>
  <c r="K10" i="49"/>
  <c r="K9" i="49"/>
  <c r="I28" i="49"/>
  <c r="G28" i="49"/>
  <c r="F28" i="49"/>
  <c r="E28" i="49"/>
  <c r="E38" i="50" s="1"/>
  <c r="K38" i="50" s="1"/>
  <c r="D28" i="49"/>
  <c r="D38" i="50" s="1"/>
  <c r="J38" i="50" s="1"/>
  <c r="I39" i="50"/>
  <c r="I38" i="50"/>
  <c r="H37" i="50"/>
  <c r="G37" i="50"/>
  <c r="F38" i="50" l="1"/>
  <c r="I37" i="50"/>
  <c r="E14" i="52" l="1"/>
  <c r="F14" i="52"/>
  <c r="G14" i="52"/>
  <c r="H14" i="52"/>
  <c r="I14" i="52"/>
  <c r="D14" i="52"/>
  <c r="E39" i="50"/>
  <c r="D39" i="50"/>
  <c r="D14" i="34"/>
  <c r="C14" i="34"/>
  <c r="E14" i="34"/>
  <c r="F13" i="34"/>
  <c r="F12" i="34"/>
  <c r="F11" i="34"/>
  <c r="C21" i="43"/>
  <c r="C17" i="43"/>
  <c r="C16" i="43" s="1"/>
  <c r="C12" i="43"/>
  <c r="D11" i="43"/>
  <c r="D10" i="43"/>
  <c r="D9" i="43"/>
  <c r="D8" i="43"/>
  <c r="D7" i="43"/>
  <c r="C6" i="43"/>
  <c r="D6" i="43"/>
  <c r="C17" i="42"/>
  <c r="C21" i="42"/>
  <c r="C16" i="42" s="1"/>
  <c r="C12" i="42"/>
  <c r="C6" i="42"/>
  <c r="D6" i="42"/>
  <c r="B6" i="42"/>
  <c r="C11" i="44"/>
  <c r="B11" i="44"/>
  <c r="F10" i="34"/>
  <c r="B40" i="38"/>
  <c r="E31" i="38"/>
  <c r="E34" i="38"/>
  <c r="E36" i="38" s="1"/>
  <c r="B21" i="38"/>
  <c r="B23" i="38" s="1"/>
  <c r="E22" i="38"/>
  <c r="E6" i="12"/>
  <c r="E14" i="12"/>
  <c r="D10" i="42"/>
  <c r="D11" i="42"/>
  <c r="D7" i="42"/>
  <c r="D8" i="42"/>
  <c r="D9" i="42"/>
  <c r="F14" i="34" l="1"/>
  <c r="K39" i="50"/>
  <c r="E37" i="50"/>
  <c r="K37" i="50" s="1"/>
  <c r="F39" i="50"/>
  <c r="F37" i="50" s="1"/>
  <c r="L37" i="50" s="1"/>
  <c r="J39" i="50"/>
  <c r="D37" i="50"/>
  <c r="J37" i="50" s="1"/>
  <c r="H28" i="49"/>
  <c r="J8" i="49"/>
  <c r="J28" i="49" s="1"/>
  <c r="K8" i="49"/>
</calcChain>
</file>

<file path=xl/sharedStrings.xml><?xml version="1.0" encoding="utf-8"?>
<sst xmlns="http://schemas.openxmlformats.org/spreadsheetml/2006/main" count="471" uniqueCount="275">
  <si>
    <t>index</t>
  </si>
  <si>
    <t>Celkem</t>
  </si>
  <si>
    <t>% plnění</t>
  </si>
  <si>
    <t>FKSP</t>
  </si>
  <si>
    <t>v tis. Kč</t>
  </si>
  <si>
    <t>v Kč</t>
  </si>
  <si>
    <t>x</t>
  </si>
  <si>
    <t>číslo řádku</t>
  </si>
  <si>
    <t>ukazatel</t>
  </si>
  <si>
    <t>hlavní činnost</t>
  </si>
  <si>
    <t>doplňková činnost</t>
  </si>
  <si>
    <t>celkem</t>
  </si>
  <si>
    <t>vývojový ukazatel</t>
  </si>
  <si>
    <t>7=4-1</t>
  </si>
  <si>
    <t>8=5-2</t>
  </si>
  <si>
    <t>9=6/3</t>
  </si>
  <si>
    <t>hospodářský výsledek  (výnosy - náklady)</t>
  </si>
  <si>
    <t>Ukazatel</t>
  </si>
  <si>
    <t>tis.Kč</t>
  </si>
  <si>
    <t>tis. Kč</t>
  </si>
  <si>
    <t>TVORBA FONDU:</t>
  </si>
  <si>
    <t>příděl z odpisů dlouhodobého majetku</t>
  </si>
  <si>
    <t>Příděl na vrub nákladů</t>
  </si>
  <si>
    <t>převod z rezervního fondu</t>
  </si>
  <si>
    <t>výnosy z prodeje dlouhodobého maj.</t>
  </si>
  <si>
    <t>ZDROJE FONDU CELKEM</t>
  </si>
  <si>
    <t>POUŽITÍ FONDU:</t>
  </si>
  <si>
    <t>opravy a údržba nemovitého  majetku</t>
  </si>
  <si>
    <t>rekonstrukce a modernizace</t>
  </si>
  <si>
    <t>pořízení dlouhodobého majetku</t>
  </si>
  <si>
    <t>odvod do rozpočtu kraje</t>
  </si>
  <si>
    <t>POUŽITÍ FONDU CELKEM</t>
  </si>
  <si>
    <t>REZERVNÍ FOND</t>
  </si>
  <si>
    <t>FOND ODMĚN</t>
  </si>
  <si>
    <t>příděl z hospodářského výsledku</t>
  </si>
  <si>
    <t xml:space="preserve">POUŽITÍ FONDU CELKEM </t>
  </si>
  <si>
    <t>číslo</t>
  </si>
  <si>
    <t>řádku</t>
  </si>
  <si>
    <t>Kapacita  schválená  MŠMT  (tzv. cílová kapacita)</t>
  </si>
  <si>
    <t>Počet žáků  denního studia</t>
  </si>
  <si>
    <t>Přepočtený počet pedagogických zaměstnanců</t>
  </si>
  <si>
    <t>Přepočtený počet nepedagogických zaměstnanců</t>
  </si>
  <si>
    <t xml:space="preserve">Počet žáků na  1 přepočteného  pedagog. zaměstnance </t>
  </si>
  <si>
    <t xml:space="preserve">Počet žáků na 1 přepočteného nepedagog. zaměstnance </t>
  </si>
  <si>
    <t xml:space="preserve">Průměrný plat (mzda) pedagogického zaměstnance                                            </t>
  </si>
  <si>
    <t>Kč</t>
  </si>
  <si>
    <t xml:space="preserve">Průměrný plat (mzda) nepedagogického zaměstnance                                      </t>
  </si>
  <si>
    <t>Vysvětlivky:</t>
  </si>
  <si>
    <t>Přepočtený počet zaměstnanců</t>
  </si>
  <si>
    <t>z toho:</t>
  </si>
  <si>
    <t xml:space="preserve"> - pedagogických zam.</t>
  </si>
  <si>
    <t xml:space="preserve"> - ostatních zaměstnanců</t>
  </si>
  <si>
    <t>Prostředky na platy celkem (bez FO)</t>
  </si>
  <si>
    <t>OPPP celkem</t>
  </si>
  <si>
    <t>Průměrný měsíční plat celkem (bez OPPP)</t>
  </si>
  <si>
    <t xml:space="preserve"> z toho:</t>
  </si>
  <si>
    <t xml:space="preserve"> - průměrný plat pedagogických zaměstnanců</t>
  </si>
  <si>
    <t xml:space="preserve"> - průměrný plat ostatních zaměstnanců</t>
  </si>
  <si>
    <t>Měsíční nenároková složka platu celkem (bez FO)</t>
  </si>
  <si>
    <t>osobní příplatky celkem</t>
  </si>
  <si>
    <t>Čerpání FO celkem</t>
  </si>
  <si>
    <t>Zaměstnanci podle kategorií</t>
  </si>
  <si>
    <t>Přepočtený počet zam.</t>
  </si>
  <si>
    <t>MP bez OPPP</t>
  </si>
  <si>
    <t>Průměrný měs. plat</t>
  </si>
  <si>
    <t>Z průměrného měs. platu</t>
  </si>
  <si>
    <t>př. za ved.</t>
  </si>
  <si>
    <t>osobní př.</t>
  </si>
  <si>
    <t>odměny</t>
  </si>
  <si>
    <t xml:space="preserve"> - učitelé</t>
  </si>
  <si>
    <t xml:space="preserve"> - vychovatelé</t>
  </si>
  <si>
    <t>dělnická povolání</t>
  </si>
  <si>
    <t>THP</t>
  </si>
  <si>
    <t>obchodně prov. pracovníci</t>
  </si>
  <si>
    <t>ostatní zdroje (rozepište pod tabulkou)</t>
  </si>
  <si>
    <t>na další rozvoj činnosti organizace</t>
  </si>
  <si>
    <t>časové překlenutí rozdílů mezi výnosy a náklady</t>
  </si>
  <si>
    <t>úhrady příp.sankcí za porušení rozpočtové kázně</t>
  </si>
  <si>
    <t>použití fondu na překročení prostředků na platy</t>
  </si>
  <si>
    <t>posílení investičního fondu</t>
  </si>
  <si>
    <t>úhrada ztráty minulých let</t>
  </si>
  <si>
    <t>peněžní dary</t>
  </si>
  <si>
    <t>stravování</t>
  </si>
  <si>
    <t>rekreace</t>
  </si>
  <si>
    <t>penzijní připojištění</t>
  </si>
  <si>
    <t>sociální výpomoci</t>
  </si>
  <si>
    <t>dary</t>
  </si>
  <si>
    <t>ostatní použití</t>
  </si>
  <si>
    <t>Fond odměn</t>
  </si>
  <si>
    <t>Rezervní fond</t>
  </si>
  <si>
    <t>Ostatní běžné účty</t>
  </si>
  <si>
    <t>Běžný účet FKSP</t>
  </si>
  <si>
    <t>CELKEM FONDY</t>
  </si>
  <si>
    <t>Běžný účet</t>
  </si>
  <si>
    <t>z toho v soudním řízení</t>
  </si>
  <si>
    <t>Dobytné pohledávky rozdělte podle doby, která uplynula od data splatnosti na:</t>
  </si>
  <si>
    <t>Mzdový náklad na zaměstnance</t>
  </si>
  <si>
    <t>Celkové náklady na žáka</t>
  </si>
  <si>
    <t xml:space="preserve">             ostatní provozní náklady na žáka</t>
  </si>
  <si>
    <t>z toho: mzdové náklady na žáka</t>
  </si>
  <si>
    <t>ř. 12 = [mzdové náklady (účet 521) + soc. a zdrav. poj. (účet 524)] / celkový počet žáků</t>
  </si>
  <si>
    <t>ř. 1  -   dle zařazení do sítě škol</t>
  </si>
  <si>
    <t>ř. 14 = mzdové náklady (účet 521) / přepočtený počet zaměstnanců (ř. 4 + 5)</t>
  </si>
  <si>
    <t>3. HOSPODÁŘSKÝ VÝSLEDEK z hlavní a doplňkové činnosti</t>
  </si>
  <si>
    <t>Datum:</t>
  </si>
  <si>
    <t>ř. 13 = ř. 11- ř. 12</t>
  </si>
  <si>
    <t xml:space="preserve">                                Tabulka  č. 3</t>
  </si>
  <si>
    <t>Ř.</t>
  </si>
  <si>
    <t>Členění</t>
  </si>
  <si>
    <t>% 2003/2002</t>
  </si>
  <si>
    <t>Dobytné celkem</t>
  </si>
  <si>
    <t xml:space="preserve">v tom: do 30 dnů </t>
  </si>
  <si>
    <t>Nedobytné celkem</t>
  </si>
  <si>
    <t>Částka vymožená soudně</t>
  </si>
  <si>
    <t>V ř. 2 - od    1 do 30 dnů</t>
  </si>
  <si>
    <t>V ř. 3 - od  31 do 60 dnů</t>
  </si>
  <si>
    <t>V ř. 4 - od  61 do 90 dnů</t>
  </si>
  <si>
    <t>V ř. 5 - od  91 dne do 1 roku</t>
  </si>
  <si>
    <t>V ř. 6 - starší 1 roku</t>
  </si>
  <si>
    <t xml:space="preserve">V ř. 10 se uvede souhrn částek vymožených soudně v daném roce </t>
  </si>
  <si>
    <t>Odpovídá:</t>
  </si>
  <si>
    <r>
      <t>sl.3=sl.2/sl.1</t>
    </r>
    <r>
      <rPr>
        <b/>
        <sz val="10"/>
        <rFont val="Arial CE"/>
        <family val="2"/>
        <charset val="238"/>
      </rPr>
      <t xml:space="preserve"> </t>
    </r>
  </si>
  <si>
    <r>
      <t>odměny celkem (bez FO</t>
    </r>
    <r>
      <rPr>
        <sz val="10"/>
        <rFont val="Arial CE"/>
        <family val="2"/>
        <charset val="238"/>
      </rPr>
      <t>)</t>
    </r>
  </si>
  <si>
    <t xml:space="preserve">Pozn. Tyto tabulky mají vazbu na fondové účty </t>
  </si>
  <si>
    <t>pokrytí ztrát minulých let</t>
  </si>
  <si>
    <t>rehabilitace</t>
  </si>
  <si>
    <t xml:space="preserve">               </t>
  </si>
  <si>
    <t>Poznámka: Organizace žádné pohledávky po době splatnosti nemá.</t>
  </si>
  <si>
    <t xml:space="preserve">  </t>
  </si>
  <si>
    <t>Název organizace:</t>
  </si>
  <si>
    <t>IČO: 00xxxxxx</t>
  </si>
  <si>
    <t>Zpracoval: .........</t>
  </si>
  <si>
    <t>Zodpovídá: xxxxxxxxxx ředitel</t>
  </si>
  <si>
    <t>Organizace:                                                         ,  IČO: 00xxxxxxxxx</t>
  </si>
  <si>
    <t>Komentář pro krytí fondu - účet není krytý protože.........</t>
  </si>
  <si>
    <t xml:space="preserve">Název </t>
  </si>
  <si>
    <t>účtu</t>
  </si>
  <si>
    <t>Stav fondu</t>
  </si>
  <si>
    <t xml:space="preserve">k </t>
  </si>
  <si>
    <t>nekrytý (+)</t>
  </si>
  <si>
    <t>zaměstnanci</t>
  </si>
  <si>
    <t>pedagogičtí pracovníci</t>
  </si>
  <si>
    <t>Pokyny pro vyplnění rozboru hospodaření ke konci roku:</t>
  </si>
  <si>
    <t>investiční dotace z rozpočtu zřizovatele</t>
  </si>
  <si>
    <t>investiční dotace ostatní</t>
  </si>
  <si>
    <t>Fond je krytý (0/-)</t>
  </si>
  <si>
    <t xml:space="preserve"> - THP zam.</t>
  </si>
  <si>
    <t xml:space="preserve"> - průměrný plat THP zaměstnanců</t>
  </si>
  <si>
    <t xml:space="preserve"> -THP zam.</t>
  </si>
  <si>
    <t>ostatní</t>
  </si>
  <si>
    <t>1.</t>
  </si>
  <si>
    <t>IČ</t>
  </si>
  <si>
    <t>Rozdíl plnění (%)</t>
  </si>
  <si>
    <t>POLOŽKA</t>
  </si>
  <si>
    <t>Schválená výše</t>
  </si>
  <si>
    <t>Výše po změnách</t>
  </si>
  <si>
    <t>Předchozí rok</t>
  </si>
  <si>
    <t>Aktuální rok</t>
  </si>
  <si>
    <t>7=6-5</t>
  </si>
  <si>
    <t>8=6/5</t>
  </si>
  <si>
    <t>9=6/4</t>
  </si>
  <si>
    <t>10=5/2</t>
  </si>
  <si>
    <t>11=10/9</t>
  </si>
  <si>
    <t>Skutečnost k 31.12</t>
  </si>
  <si>
    <t>Náklady celkem</t>
  </si>
  <si>
    <t>Výnosy celkem</t>
  </si>
  <si>
    <t>Název příspěvkové organizace:</t>
  </si>
  <si>
    <t>IČ:</t>
  </si>
  <si>
    <t>název investice</t>
  </si>
  <si>
    <t>popis</t>
  </si>
  <si>
    <t>rozpočet města</t>
  </si>
  <si>
    <t>fond investic PO</t>
  </si>
  <si>
    <t>dotace státního rozpočtu</t>
  </si>
  <si>
    <t>jiné zdroje</t>
  </si>
  <si>
    <t>Uskutečněné</t>
  </si>
  <si>
    <t>Realizace  investic</t>
  </si>
  <si>
    <t xml:space="preserve">předchozí rok k 31. 12. </t>
  </si>
  <si>
    <t>aktuální rok k 31. 12. 20xx</t>
  </si>
  <si>
    <t>plánovaná částka investice</t>
  </si>
  <si>
    <t>plánovaný rozpočet města</t>
  </si>
  <si>
    <t>výběr ze seznamu</t>
  </si>
  <si>
    <t xml:space="preserve">5.  KRYTÍ ÚČTŮ PENĚŽNÍCH FONDŮ </t>
  </si>
  <si>
    <t xml:space="preserve">6. HOSPODAŘENÍ S PENĚŽNÍMI FONDY </t>
  </si>
  <si>
    <t>8. UKAZATELÉ POČTU ŽÁKŮ A NÁKLADOVOSTI</t>
  </si>
  <si>
    <t xml:space="preserve">9. ZAMĚSTNANCI A MZDOVÉ PROSTŘEDKY </t>
  </si>
  <si>
    <t xml:space="preserve">10. ZAMĚSTNANCI PODLE KATEGORIÍ </t>
  </si>
  <si>
    <t xml:space="preserve">10a. ZAMĚSTNANCI PODLE KATEGORIÍ </t>
  </si>
  <si>
    <t>1. Všechny PO vyplní tabulky č. 1-7</t>
  </si>
  <si>
    <t>2. PO ve školství dále vyplní tab. č. 8;  č.9;  č. 10;  č. 11 ŠJ</t>
  </si>
  <si>
    <t>3. PO ostatní dále vyplní tab. č. 9a;  č. 10a</t>
  </si>
  <si>
    <t xml:space="preserve">9a. ZAMĚSTNANCI A MZDOVÉ PROSTŘEDKY </t>
  </si>
  <si>
    <t>Spotřeba materiálu</t>
  </si>
  <si>
    <t>Spotřeba energie</t>
  </si>
  <si>
    <t>Prodané zboží</t>
  </si>
  <si>
    <t xml:space="preserve">Opravy a udržování </t>
  </si>
  <si>
    <t xml:space="preserve">Cestovné </t>
  </si>
  <si>
    <t>Náklady na reprezentaci</t>
  </si>
  <si>
    <t xml:space="preserve">Mzdové náklady </t>
  </si>
  <si>
    <t xml:space="preserve">Zákonné sociální pojištění </t>
  </si>
  <si>
    <t xml:space="preserve">Jiné sociální pojištění </t>
  </si>
  <si>
    <t>Zákonné sociální náklady</t>
  </si>
  <si>
    <t>Jiné sociální náklady</t>
  </si>
  <si>
    <t xml:space="preserve">Dań silniční </t>
  </si>
  <si>
    <t xml:space="preserve">Jiné daně a poplatky </t>
  </si>
  <si>
    <t>Loňský rozpočet</t>
  </si>
  <si>
    <t>Aktuální rozpočet</t>
  </si>
  <si>
    <t>Jiné pokuty a penále</t>
  </si>
  <si>
    <t xml:space="preserve">Odpisy dlouhodobého majetku </t>
  </si>
  <si>
    <t>NÁKLADY ORGANIZACE</t>
  </si>
  <si>
    <t>Úroky</t>
  </si>
  <si>
    <t>Daň z příjmů</t>
  </si>
  <si>
    <t>Dodatečné odvody daně z příjmů</t>
  </si>
  <si>
    <t>2. PŘEHLED VÝNOSŮ ORGANIZACE</t>
  </si>
  <si>
    <t>CELKEM VÝNOSY</t>
  </si>
  <si>
    <t>Výnosy z prodeje vlastních výrobků</t>
  </si>
  <si>
    <t>Výnosy z prodeje služeb</t>
  </si>
  <si>
    <t>Výnosy z pronájmu</t>
  </si>
  <si>
    <t>Výnosy z prodaného zboží</t>
  </si>
  <si>
    <t>Jiné výnosy z vlastních výkonů</t>
  </si>
  <si>
    <t>Smluvní pokuty a úroky z prodlení</t>
  </si>
  <si>
    <t xml:space="preserve">Výnosy z vyřazených pohledávek </t>
  </si>
  <si>
    <t>Výnosy z prodeje materiálu</t>
  </si>
  <si>
    <t>Výnosy z prodeje dlouhodobého nehmotného majetku</t>
  </si>
  <si>
    <t>Výnosy z prodeje dlouhodobého hmotného majetku krome pozemků</t>
  </si>
  <si>
    <t>Výnosy z prodeje pozemků</t>
  </si>
  <si>
    <t>Čerpání fondů</t>
  </si>
  <si>
    <t>Ostatní výnosy</t>
  </si>
  <si>
    <t xml:space="preserve">Výnosy z prodeje cenných papírů </t>
  </si>
  <si>
    <t xml:space="preserve">Výnosy vybraných místních vládních institucí z transferů </t>
  </si>
  <si>
    <t>Plnění rozpočtu aktuální</t>
  </si>
  <si>
    <t>Plnění rozpočtu loňské</t>
  </si>
  <si>
    <t xml:space="preserve">Ostatní služby </t>
  </si>
  <si>
    <t xml:space="preserve"> z toho zřizovatel</t>
  </si>
  <si>
    <t xml:space="preserve">          další veřejné rozpočty - rozpis</t>
  </si>
  <si>
    <t xml:space="preserve">          MŠMT</t>
  </si>
  <si>
    <t>ZÁKLADNÍ STRUKTURA PŘEHLEDU - DOPLNĚNÍ ÚČTŮ DLE SKUTEČNÉHO PLNĚNÍ HOSPODAŘENÍ  (VÝKAZ ZISKU A ZTRÁTY)</t>
  </si>
  <si>
    <t>Ostatní náklady z činnosti</t>
  </si>
  <si>
    <t>vyplnění v Kč</t>
  </si>
  <si>
    <t>Schválená výše:</t>
  </si>
  <si>
    <t>vyplnění finální verze schválení RM po schválení rozpočtu zastupitelstva předkládá sumárně OF</t>
  </si>
  <si>
    <t>Výše po změnách:</t>
  </si>
  <si>
    <t>vyplnění dle úprav provedených organizací (neschvaluje se v RM)</t>
  </si>
  <si>
    <t>Skutečnost:</t>
  </si>
  <si>
    <t>vyplnění údajů dle VZZ k 31. 12</t>
  </si>
  <si>
    <t>datum? Počet</t>
  </si>
  <si>
    <t>Skutečnost k 31.12.</t>
  </si>
  <si>
    <t>Stav investičního fondu k 1.1.20xx</t>
  </si>
  <si>
    <t>Stav investičního fondu k 31.12.20xx</t>
  </si>
  <si>
    <t>Stav rezervního fondu k 1.1.20xx</t>
  </si>
  <si>
    <t>Stav rezervního fondu k 31.12.20xx</t>
  </si>
  <si>
    <t>Změna stavu za rok 20xx</t>
  </si>
  <si>
    <t>Stav FKSP k 31.12.20xx</t>
  </si>
  <si>
    <t>Stav FKSP K 1.1.20xx</t>
  </si>
  <si>
    <t>Stav fondu odměn k 1.1.20xx</t>
  </si>
  <si>
    <t>Stav fondu odměn k 31.12.20xx</t>
  </si>
  <si>
    <t xml:space="preserve"> Stav bankovního účtu k   31. 12. 20xx</t>
  </si>
  <si>
    <t>31.12.20xx</t>
  </si>
  <si>
    <r>
      <t xml:space="preserve">7. STAV POHLEDÁVEK  K </t>
    </r>
    <r>
      <rPr>
        <b/>
        <sz val="10"/>
        <color rgb="FFFF0000"/>
        <rFont val="Arial CE"/>
        <charset val="238"/>
      </rPr>
      <t>31.12.20xx</t>
    </r>
  </si>
  <si>
    <t>r. 20xx</t>
  </si>
  <si>
    <t>předchozí období</t>
  </si>
  <si>
    <t>aktuální období</t>
  </si>
  <si>
    <t>neuvedeno:</t>
  </si>
  <si>
    <t>Limit 20xx</t>
  </si>
  <si>
    <t>Skutečnost 20xx</t>
  </si>
  <si>
    <t>v tom: ve splatosti</t>
  </si>
  <si>
    <t xml:space="preserve">          do 30 dnů po splatnosti</t>
  </si>
  <si>
    <t xml:space="preserve">          do 60 dnů po splatnosti</t>
  </si>
  <si>
    <t xml:space="preserve">          do 90 dnů po splatnosti</t>
  </si>
  <si>
    <t xml:space="preserve">          do 1 roku po splatnosti</t>
  </si>
  <si>
    <t xml:space="preserve">          starší 1 roku po splatnosti</t>
  </si>
  <si>
    <t xml:space="preserve">Poznámka </t>
  </si>
  <si>
    <r>
      <t xml:space="preserve">Do přepočteného počtu zaměstnanců se </t>
    </r>
    <r>
      <rPr>
        <b/>
        <u/>
        <sz val="10"/>
        <color rgb="FFFF0000"/>
        <rFont val="Arial CE"/>
        <charset val="238"/>
      </rPr>
      <t>nezapočítávají</t>
    </r>
    <r>
      <rPr>
        <sz val="10"/>
        <color rgb="FFFF0000"/>
        <rFont val="Arial CE"/>
        <family val="2"/>
        <charset val="238"/>
      </rPr>
      <t xml:space="preserve"> zástupy za dlouhodobou nepřítomnost zaměnstnance</t>
    </r>
  </si>
  <si>
    <r>
      <t xml:space="preserve">Náklady z </t>
    </r>
    <r>
      <rPr>
        <sz val="10"/>
        <rFont val="Arial"/>
        <family val="2"/>
        <charset val="238"/>
      </rPr>
      <t>drobného</t>
    </r>
    <r>
      <rPr>
        <sz val="10"/>
        <color theme="1"/>
        <rFont val="Arial"/>
        <family val="2"/>
        <charset val="238"/>
      </rPr>
      <t xml:space="preserve"> dlouhodobého majetku </t>
    </r>
  </si>
  <si>
    <t>Fond Investic</t>
  </si>
  <si>
    <t>FOND INVESTIC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</si>
</sst>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sz val="9"/>
      <name val="Arial CE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sz val="12"/>
      <name val="Times New Roman"/>
      <family val="1"/>
    </font>
    <font>
      <sz val="10"/>
      <name val="Times New Roman CE"/>
      <charset val="238"/>
    </font>
    <font>
      <b/>
      <u/>
      <sz val="12"/>
      <name val="Arial CE"/>
      <family val="2"/>
      <charset val="238"/>
    </font>
    <font>
      <sz val="14"/>
      <name val="Arial CE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name val="Arial CE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 CE"/>
      <charset val="238"/>
    </font>
    <font>
      <b/>
      <sz val="10"/>
      <color rgb="FFFF0000"/>
      <name val="Arial CE"/>
      <charset val="238"/>
    </font>
    <font>
      <sz val="9"/>
      <color rgb="FFFF0000"/>
      <name val="Arial CE"/>
      <family val="2"/>
      <charset val="238"/>
    </font>
    <font>
      <sz val="10"/>
      <color rgb="FFFF000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"/>
      <family val="2"/>
      <charset val="238"/>
    </font>
    <font>
      <sz val="8"/>
      <color rgb="FFFF0000"/>
      <name val="Arial CE"/>
      <charset val="238"/>
    </font>
    <font>
      <b/>
      <u/>
      <sz val="10"/>
      <color rgb="FFFF0000"/>
      <name val="Arial CE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theme="0" tint="-0.34998626667073579"/>
        <bgColor indexed="0"/>
      </patternFill>
    </fill>
    <fill>
      <patternFill patternType="solid">
        <fgColor rgb="FFFF00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5" tint="0.79998168889431442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7" fillId="0" borderId="0"/>
    <xf numFmtId="0" fontId="13" fillId="0" borderId="0"/>
    <xf numFmtId="0" fontId="1" fillId="0" borderId="0"/>
    <xf numFmtId="0" fontId="1" fillId="0" borderId="0"/>
  </cellStyleXfs>
  <cellXfs count="376">
    <xf numFmtId="0" fontId="0" fillId="0" borderId="0" xfId="0"/>
    <xf numFmtId="0" fontId="0" fillId="0" borderId="0" xfId="0" applyBorder="1"/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/>
    <xf numFmtId="0" fontId="0" fillId="0" borderId="21" xfId="0" applyBorder="1"/>
    <xf numFmtId="0" fontId="8" fillId="0" borderId="0" xfId="0" applyFont="1" applyBorder="1" applyAlignment="1">
      <alignment horizontal="center"/>
    </xf>
    <xf numFmtId="0" fontId="8" fillId="0" borderId="0" xfId="0" applyFont="1"/>
    <xf numFmtId="0" fontId="10" fillId="0" borderId="0" xfId="0" applyFont="1" applyBorder="1"/>
    <xf numFmtId="4" fontId="10" fillId="0" borderId="0" xfId="0" applyNumberFormat="1" applyFont="1" applyBorder="1"/>
    <xf numFmtId="0" fontId="0" fillId="0" borderId="24" xfId="0" applyBorder="1" applyAlignment="1">
      <alignment horizontal="center"/>
    </xf>
    <xf numFmtId="0" fontId="0" fillId="0" borderId="26" xfId="0" applyBorder="1"/>
    <xf numFmtId="0" fontId="0" fillId="0" borderId="0" xfId="0" applyAlignment="1">
      <alignment horizontal="right"/>
    </xf>
    <xf numFmtId="0" fontId="1" fillId="0" borderId="0" xfId="4"/>
    <xf numFmtId="0" fontId="1" fillId="0" borderId="0" xfId="4" applyFont="1" applyAlignment="1">
      <alignment horizontal="left"/>
    </xf>
    <xf numFmtId="0" fontId="13" fillId="0" borderId="0" xfId="2"/>
    <xf numFmtId="0" fontId="4" fillId="0" borderId="0" xfId="2" applyFont="1"/>
    <xf numFmtId="0" fontId="1" fillId="0" borderId="0" xfId="3"/>
    <xf numFmtId="0" fontId="2" fillId="0" borderId="0" xfId="4" applyFont="1" applyAlignment="1">
      <alignment horizontal="left"/>
    </xf>
    <xf numFmtId="0" fontId="4" fillId="0" borderId="0" xfId="4" applyFont="1"/>
    <xf numFmtId="0" fontId="5" fillId="0" borderId="0" xfId="4" applyFont="1" applyAlignment="1">
      <alignment horizontal="right"/>
    </xf>
    <xf numFmtId="0" fontId="14" fillId="0" borderId="0" xfId="4" applyFont="1"/>
    <xf numFmtId="0" fontId="7" fillId="0" borderId="0" xfId="4" applyFont="1" applyAlignment="1">
      <alignment horizontal="right"/>
    </xf>
    <xf numFmtId="0" fontId="11" fillId="0" borderId="0" xfId="4" applyFont="1" applyBorder="1" applyAlignment="1">
      <alignment horizontal="right"/>
    </xf>
    <xf numFmtId="0" fontId="9" fillId="0" borderId="0" xfId="4" applyFont="1" applyBorder="1" applyAlignment="1">
      <alignment horizontal="left"/>
    </xf>
    <xf numFmtId="0" fontId="11" fillId="0" borderId="0" xfId="4" applyFont="1" applyBorder="1"/>
    <xf numFmtId="4" fontId="9" fillId="0" borderId="0" xfId="4" applyNumberFormat="1" applyFont="1" applyBorder="1"/>
    <xf numFmtId="4" fontId="10" fillId="0" borderId="0" xfId="4" applyNumberFormat="1" applyFont="1" applyBorder="1"/>
    <xf numFmtId="0" fontId="3" fillId="0" borderId="44" xfId="0" applyFont="1" applyBorder="1"/>
    <xf numFmtId="0" fontId="3" fillId="0" borderId="45" xfId="0" applyFont="1" applyBorder="1"/>
    <xf numFmtId="0" fontId="0" fillId="0" borderId="36" xfId="0" applyBorder="1"/>
    <xf numFmtId="0" fontId="3" fillId="0" borderId="39" xfId="3" applyFont="1" applyBorder="1"/>
    <xf numFmtId="0" fontId="8" fillId="0" borderId="0" xfId="4" applyFont="1" applyBorder="1" applyAlignment="1">
      <alignment horizontal="left"/>
    </xf>
    <xf numFmtId="0" fontId="4" fillId="0" borderId="0" xfId="0" applyFont="1" applyAlignment="1">
      <alignment horizontal="right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0" borderId="21" xfId="0" applyFont="1" applyBorder="1"/>
    <xf numFmtId="3" fontId="3" fillId="0" borderId="21" xfId="0" applyNumberFormat="1" applyFont="1" applyBorder="1"/>
    <xf numFmtId="0" fontId="0" fillId="0" borderId="36" xfId="0" applyBorder="1" applyAlignment="1">
      <alignment horizontal="center"/>
    </xf>
    <xf numFmtId="3" fontId="0" fillId="0" borderId="36" xfId="0" applyNumberFormat="1" applyBorder="1"/>
    <xf numFmtId="3" fontId="3" fillId="0" borderId="36" xfId="0" applyNumberFormat="1" applyFont="1" applyBorder="1"/>
    <xf numFmtId="0" fontId="0" fillId="0" borderId="26" xfId="0" applyBorder="1" applyAlignment="1">
      <alignment horizontal="center"/>
    </xf>
    <xf numFmtId="0" fontId="3" fillId="0" borderId="26" xfId="0" applyFont="1" applyBorder="1"/>
    <xf numFmtId="3" fontId="3" fillId="0" borderId="26" xfId="0" applyNumberFormat="1" applyFont="1" applyBorder="1"/>
    <xf numFmtId="3" fontId="3" fillId="0" borderId="1" xfId="0" applyNumberFormat="1" applyFont="1" applyBorder="1"/>
    <xf numFmtId="0" fontId="0" fillId="0" borderId="0" xfId="0" applyAlignment="1">
      <alignment horizontal="left"/>
    </xf>
    <xf numFmtId="0" fontId="4" fillId="0" borderId="3" xfId="4" applyFont="1" applyBorder="1" applyAlignment="1">
      <alignment horizontal="center"/>
    </xf>
    <xf numFmtId="0" fontId="3" fillId="0" borderId="4" xfId="4" applyFont="1" applyBorder="1" applyAlignment="1">
      <alignment horizontal="center"/>
    </xf>
    <xf numFmtId="0" fontId="4" fillId="0" borderId="5" xfId="4" applyFont="1" applyBorder="1" applyAlignment="1">
      <alignment horizontal="center"/>
    </xf>
    <xf numFmtId="0" fontId="3" fillId="0" borderId="2" xfId="4" applyFont="1" applyBorder="1" applyAlignment="1">
      <alignment horizontal="center"/>
    </xf>
    <xf numFmtId="0" fontId="4" fillId="0" borderId="6" xfId="4" applyFont="1" applyBorder="1" applyAlignment="1">
      <alignment horizontal="center"/>
    </xf>
    <xf numFmtId="0" fontId="4" fillId="0" borderId="13" xfId="4" applyFont="1" applyBorder="1" applyAlignment="1">
      <alignment horizontal="center"/>
    </xf>
    <xf numFmtId="0" fontId="4" fillId="0" borderId="15" xfId="4" applyFont="1" applyBorder="1" applyAlignment="1">
      <alignment horizontal="center"/>
    </xf>
    <xf numFmtId="0" fontId="4" fillId="0" borderId="31" xfId="4" applyFont="1" applyBorder="1" applyAlignment="1">
      <alignment horizontal="center"/>
    </xf>
    <xf numFmtId="0" fontId="4" fillId="0" borderId="24" xfId="4" applyFont="1" applyBorder="1" applyAlignment="1">
      <alignment horizontal="center"/>
    </xf>
    <xf numFmtId="0" fontId="4" fillId="0" borderId="18" xfId="4" applyFont="1" applyBorder="1" applyAlignment="1">
      <alignment horizontal="center"/>
    </xf>
    <xf numFmtId="0" fontId="4" fillId="0" borderId="34" xfId="4" applyFont="1" applyBorder="1"/>
    <xf numFmtId="0" fontId="3" fillId="0" borderId="9" xfId="4" applyFont="1" applyBorder="1" applyAlignment="1">
      <alignment horizontal="center"/>
    </xf>
    <xf numFmtId="4" fontId="3" fillId="0" borderId="36" xfId="4" applyNumberFormat="1" applyFont="1" applyBorder="1"/>
    <xf numFmtId="4" fontId="3" fillId="0" borderId="47" xfId="4" applyNumberFormat="1" applyFont="1" applyBorder="1"/>
    <xf numFmtId="0" fontId="4" fillId="0" borderId="10" xfId="4" applyFont="1" applyBorder="1" applyAlignment="1">
      <alignment horizontal="center"/>
    </xf>
    <xf numFmtId="0" fontId="4" fillId="0" borderId="37" xfId="4" applyFont="1" applyBorder="1"/>
    <xf numFmtId="0" fontId="4" fillId="0" borderId="9" xfId="4" applyFont="1" applyBorder="1" applyAlignment="1">
      <alignment horizontal="center"/>
    </xf>
    <xf numFmtId="4" fontId="4" fillId="0" borderId="12" xfId="4" applyNumberFormat="1" applyFont="1" applyBorder="1"/>
    <xf numFmtId="4" fontId="4" fillId="0" borderId="9" xfId="4" applyNumberFormat="1" applyFont="1" applyBorder="1"/>
    <xf numFmtId="4" fontId="3" fillId="0" borderId="12" xfId="4" applyNumberFormat="1" applyFont="1" applyBorder="1"/>
    <xf numFmtId="0" fontId="3" fillId="0" borderId="37" xfId="4" applyFont="1" applyBorder="1"/>
    <xf numFmtId="0" fontId="3" fillId="0" borderId="39" xfId="4" applyFont="1" applyBorder="1"/>
    <xf numFmtId="0" fontId="4" fillId="0" borderId="9" xfId="4" applyFont="1" applyBorder="1" applyAlignment="1">
      <alignment horizontal="right"/>
    </xf>
    <xf numFmtId="4" fontId="4" fillId="0" borderId="36" xfId="4" applyNumberFormat="1" applyFont="1" applyBorder="1"/>
    <xf numFmtId="4" fontId="4" fillId="0" borderId="47" xfId="4" applyNumberFormat="1" applyFont="1" applyBorder="1"/>
    <xf numFmtId="0" fontId="4" fillId="0" borderId="39" xfId="4" applyFont="1" applyBorder="1"/>
    <xf numFmtId="0" fontId="4" fillId="0" borderId="47" xfId="4" applyFont="1" applyBorder="1" applyAlignment="1">
      <alignment horizontal="right"/>
    </xf>
    <xf numFmtId="0" fontId="4" fillId="0" borderId="49" xfId="4" applyFont="1" applyBorder="1" applyAlignment="1">
      <alignment horizontal="right"/>
    </xf>
    <xf numFmtId="4" fontId="4" fillId="0" borderId="28" xfId="4" applyNumberFormat="1" applyFont="1" applyBorder="1"/>
    <xf numFmtId="0" fontId="4" fillId="0" borderId="7" xfId="4" applyFont="1" applyBorder="1"/>
    <xf numFmtId="0" fontId="3" fillId="0" borderId="50" xfId="4" applyFont="1" applyBorder="1"/>
    <xf numFmtId="0" fontId="4" fillId="0" borderId="51" xfId="4" applyFont="1" applyBorder="1" applyAlignment="1">
      <alignment horizontal="right"/>
    </xf>
    <xf numFmtId="4" fontId="4" fillId="0" borderId="26" xfId="4" applyNumberFormat="1" applyFont="1" applyBorder="1"/>
    <xf numFmtId="0" fontId="4" fillId="0" borderId="27" xfId="2" applyFont="1" applyBorder="1" applyAlignment="1">
      <alignment horizontal="center"/>
    </xf>
    <xf numFmtId="0" fontId="4" fillId="0" borderId="52" xfId="2" applyFont="1" applyBorder="1" applyAlignment="1">
      <alignment horizontal="center"/>
    </xf>
    <xf numFmtId="0" fontId="4" fillId="0" borderId="18" xfId="2" applyFont="1" applyBorder="1"/>
    <xf numFmtId="0" fontId="4" fillId="0" borderId="19" xfId="2" applyFont="1" applyBorder="1"/>
    <xf numFmtId="2" fontId="4" fillId="0" borderId="40" xfId="2" applyNumberFormat="1" applyFont="1" applyBorder="1"/>
    <xf numFmtId="0" fontId="4" fillId="0" borderId="53" xfId="2" applyFont="1" applyBorder="1"/>
    <xf numFmtId="0" fontId="4" fillId="0" borderId="54" xfId="2" applyFont="1" applyBorder="1"/>
    <xf numFmtId="2" fontId="4" fillId="0" borderId="55" xfId="2" applyNumberFormat="1" applyFont="1" applyBorder="1"/>
    <xf numFmtId="0" fontId="4" fillId="0" borderId="6" xfId="2" applyFont="1" applyBorder="1"/>
    <xf numFmtId="0" fontId="4" fillId="0" borderId="56" xfId="2" applyFont="1" applyBorder="1"/>
    <xf numFmtId="2" fontId="4" fillId="0" borderId="57" xfId="2" applyNumberFormat="1" applyFont="1" applyBorder="1"/>
    <xf numFmtId="0" fontId="4" fillId="0" borderId="25" xfId="2" applyFont="1" applyBorder="1"/>
    <xf numFmtId="0" fontId="4" fillId="0" borderId="31" xfId="2" applyFont="1" applyBorder="1"/>
    <xf numFmtId="0" fontId="4" fillId="0" borderId="3" xfId="2" applyFont="1" applyBorder="1"/>
    <xf numFmtId="2" fontId="4" fillId="0" borderId="43" xfId="2" applyNumberFormat="1" applyFont="1" applyBorder="1"/>
    <xf numFmtId="0" fontId="4" fillId="0" borderId="23" xfId="2" applyFont="1" applyBorder="1"/>
    <xf numFmtId="0" fontId="4" fillId="0" borderId="32" xfId="2" applyFont="1" applyBorder="1"/>
    <xf numFmtId="2" fontId="4" fillId="0" borderId="38" xfId="2" applyNumberFormat="1" applyFont="1" applyBorder="1"/>
    <xf numFmtId="0" fontId="4" fillId="0" borderId="58" xfId="2" applyFont="1" applyBorder="1" applyAlignment="1">
      <alignment horizontal="center"/>
    </xf>
    <xf numFmtId="0" fontId="4" fillId="0" borderId="40" xfId="2" applyFont="1" applyBorder="1" applyAlignment="1">
      <alignment horizontal="center"/>
    </xf>
    <xf numFmtId="0" fontId="4" fillId="0" borderId="56" xfId="2" applyFont="1" applyBorder="1" applyAlignment="1">
      <alignment horizontal="center"/>
    </xf>
    <xf numFmtId="0" fontId="4" fillId="0" borderId="57" xfId="2" applyFont="1" applyBorder="1" applyAlignment="1">
      <alignment horizontal="center"/>
    </xf>
    <xf numFmtId="0" fontId="3" fillId="0" borderId="6" xfId="2" applyFont="1" applyBorder="1"/>
    <xf numFmtId="0" fontId="3" fillId="0" borderId="59" xfId="2" applyFont="1" applyBorder="1"/>
    <xf numFmtId="0" fontId="4" fillId="0" borderId="7" xfId="2" applyFont="1" applyBorder="1" applyAlignment="1">
      <alignment horizontal="center"/>
    </xf>
    <xf numFmtId="0" fontId="4" fillId="0" borderId="31" xfId="2" applyFont="1" applyBorder="1" applyAlignment="1">
      <alignment horizontal="center"/>
    </xf>
    <xf numFmtId="0" fontId="4" fillId="0" borderId="41" xfId="2" applyFont="1" applyBorder="1" applyAlignment="1">
      <alignment horizontal="center"/>
    </xf>
    <xf numFmtId="0" fontId="4" fillId="0" borderId="27" xfId="2" applyFont="1" applyBorder="1"/>
    <xf numFmtId="0" fontId="4" fillId="0" borderId="23" xfId="2" applyFont="1" applyBorder="1" applyAlignment="1">
      <alignment horizontal="center"/>
    </xf>
    <xf numFmtId="0" fontId="4" fillId="0" borderId="43" xfId="2" applyFont="1" applyBorder="1" applyAlignment="1">
      <alignment horizontal="center"/>
    </xf>
    <xf numFmtId="0" fontId="4" fillId="0" borderId="14" xfId="2" applyFont="1" applyBorder="1" applyAlignment="1">
      <alignment horizontal="center"/>
    </xf>
    <xf numFmtId="0" fontId="4" fillId="0" borderId="17" xfId="2" applyFont="1" applyBorder="1" applyAlignment="1">
      <alignment horizontal="center"/>
    </xf>
    <xf numFmtId="0" fontId="4" fillId="0" borderId="12" xfId="2" applyFont="1" applyBorder="1"/>
    <xf numFmtId="0" fontId="4" fillId="0" borderId="48" xfId="2" applyFont="1" applyBorder="1"/>
    <xf numFmtId="0" fontId="4" fillId="0" borderId="30" xfId="2" applyFont="1" applyBorder="1"/>
    <xf numFmtId="0" fontId="4" fillId="0" borderId="38" xfId="2" applyFont="1" applyBorder="1"/>
    <xf numFmtId="0" fontId="4" fillId="0" borderId="60" xfId="2" applyFont="1" applyBorder="1"/>
    <xf numFmtId="0" fontId="4" fillId="0" borderId="61" xfId="2" applyFont="1" applyBorder="1"/>
    <xf numFmtId="0" fontId="4" fillId="0" borderId="55" xfId="2" applyFont="1" applyBorder="1"/>
    <xf numFmtId="0" fontId="4" fillId="0" borderId="28" xfId="2" applyFont="1" applyBorder="1"/>
    <xf numFmtId="0" fontId="4" fillId="0" borderId="62" xfId="2" applyFont="1" applyBorder="1"/>
    <xf numFmtId="0" fontId="4" fillId="0" borderId="57" xfId="2" applyFont="1" applyBorder="1"/>
    <xf numFmtId="0" fontId="4" fillId="0" borderId="36" xfId="2" applyFont="1" applyBorder="1"/>
    <xf numFmtId="0" fontId="4" fillId="0" borderId="63" xfId="2" applyFont="1" applyBorder="1"/>
    <xf numFmtId="0" fontId="4" fillId="0" borderId="8" xfId="2" applyFont="1" applyBorder="1"/>
    <xf numFmtId="0" fontId="4" fillId="0" borderId="11" xfId="2" applyFont="1" applyBorder="1"/>
    <xf numFmtId="0" fontId="4" fillId="0" borderId="1" xfId="2" applyFont="1" applyBorder="1"/>
    <xf numFmtId="0" fontId="4" fillId="0" borderId="33" xfId="2" applyFont="1" applyBorder="1"/>
    <xf numFmtId="0" fontId="4" fillId="0" borderId="2" xfId="2" applyFont="1" applyBorder="1"/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18" xfId="0" applyFont="1" applyBorder="1"/>
    <xf numFmtId="0" fontId="4" fillId="0" borderId="19" xfId="0" applyFont="1" applyBorder="1"/>
    <xf numFmtId="0" fontId="4" fillId="0" borderId="10" xfId="0" applyFont="1" applyBorder="1"/>
    <xf numFmtId="0" fontId="4" fillId="0" borderId="8" xfId="0" applyFont="1" applyBorder="1"/>
    <xf numFmtId="0" fontId="4" fillId="0" borderId="53" xfId="0" applyFont="1" applyBorder="1"/>
    <xf numFmtId="0" fontId="4" fillId="0" borderId="54" xfId="0" applyFont="1" applyBorder="1"/>
    <xf numFmtId="0" fontId="3" fillId="0" borderId="0" xfId="0" applyFont="1" applyAlignment="1">
      <alignment horizontal="center"/>
    </xf>
    <xf numFmtId="0" fontId="4" fillId="0" borderId="24" xfId="2" applyFont="1" applyBorder="1"/>
    <xf numFmtId="4" fontId="0" fillId="0" borderId="36" xfId="0" applyNumberFormat="1" applyBorder="1"/>
    <xf numFmtId="4" fontId="3" fillId="0" borderId="26" xfId="0" applyNumberFormat="1" applyFont="1" applyBorder="1"/>
    <xf numFmtId="4" fontId="3" fillId="0" borderId="1" xfId="0" applyNumberFormat="1" applyFont="1" applyBorder="1"/>
    <xf numFmtId="4" fontId="0" fillId="0" borderId="21" xfId="0" applyNumberFormat="1" applyBorder="1"/>
    <xf numFmtId="4" fontId="0" fillId="0" borderId="26" xfId="0" applyNumberFormat="1" applyBorder="1"/>
    <xf numFmtId="0" fontId="2" fillId="0" borderId="8" xfId="0" applyFont="1" applyBorder="1" applyAlignment="1">
      <alignment horizontal="center" vertical="top" wrapText="1"/>
    </xf>
    <xf numFmtId="0" fontId="4" fillId="0" borderId="63" xfId="0" applyFont="1" applyBorder="1" applyAlignment="1">
      <alignment horizontal="center" vertical="top" wrapText="1"/>
    </xf>
    <xf numFmtId="0" fontId="5" fillId="0" borderId="62" xfId="0" applyFont="1" applyBorder="1" applyAlignment="1">
      <alignment horizontal="center" vertical="top" wrapText="1"/>
    </xf>
    <xf numFmtId="0" fontId="2" fillId="0" borderId="63" xfId="0" applyFont="1" applyBorder="1" applyAlignment="1">
      <alignment horizontal="center" vertical="top" wrapText="1"/>
    </xf>
    <xf numFmtId="0" fontId="3" fillId="0" borderId="30" xfId="0" applyFont="1" applyBorder="1" applyAlignment="1">
      <alignment vertical="top" wrapText="1"/>
    </xf>
    <xf numFmtId="0" fontId="5" fillId="0" borderId="48" xfId="0" applyFont="1" applyBorder="1" applyAlignment="1">
      <alignment horizontal="right" vertical="top" wrapText="1"/>
    </xf>
    <xf numFmtId="0" fontId="5" fillId="0" borderId="62" xfId="0" applyFont="1" applyBorder="1" applyAlignment="1">
      <alignment horizontal="right" vertical="top" wrapText="1"/>
    </xf>
    <xf numFmtId="0" fontId="3" fillId="0" borderId="48" xfId="0" applyFont="1" applyBorder="1" applyAlignment="1">
      <alignment vertical="top" wrapText="1"/>
    </xf>
    <xf numFmtId="0" fontId="4" fillId="0" borderId="30" xfId="0" applyFont="1" applyBorder="1" applyAlignment="1">
      <alignment vertical="top" wrapText="1"/>
    </xf>
    <xf numFmtId="0" fontId="4" fillId="0" borderId="48" xfId="0" applyFont="1" applyBorder="1" applyAlignment="1">
      <alignment vertical="top" wrapText="1"/>
    </xf>
    <xf numFmtId="0" fontId="5" fillId="0" borderId="0" xfId="0" applyFont="1" applyBorder="1" applyAlignment="1">
      <alignment horizontal="right" vertical="top" wrapText="1"/>
    </xf>
    <xf numFmtId="0" fontId="3" fillId="0" borderId="8" xfId="0" applyFont="1" applyBorder="1" applyAlignment="1">
      <alignment horizontal="left"/>
    </xf>
    <xf numFmtId="0" fontId="4" fillId="0" borderId="0" xfId="0" applyFont="1" applyBorder="1"/>
    <xf numFmtId="0" fontId="2" fillId="0" borderId="39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30" xfId="0" applyFont="1" applyBorder="1" applyAlignment="1">
      <alignment vertical="top" wrapText="1"/>
    </xf>
    <xf numFmtId="0" fontId="4" fillId="0" borderId="30" xfId="0" applyFont="1" applyBorder="1" applyAlignment="1">
      <alignment vertical="center" wrapText="1"/>
    </xf>
    <xf numFmtId="0" fontId="2" fillId="0" borderId="48" xfId="0" applyFont="1" applyBorder="1" applyAlignment="1">
      <alignment horizontal="right" vertical="top" wrapText="1"/>
    </xf>
    <xf numFmtId="4" fontId="4" fillId="0" borderId="7" xfId="2" applyNumberFormat="1" applyFont="1" applyBorder="1"/>
    <xf numFmtId="2" fontId="5" fillId="0" borderId="48" xfId="0" applyNumberFormat="1" applyFont="1" applyBorder="1" applyAlignment="1">
      <alignment horizontal="right" vertical="top" wrapText="1"/>
    </xf>
    <xf numFmtId="2" fontId="4" fillId="0" borderId="8" xfId="0" applyNumberFormat="1" applyFont="1" applyBorder="1"/>
    <xf numFmtId="4" fontId="4" fillId="0" borderId="58" xfId="2" applyNumberFormat="1" applyFont="1" applyBorder="1"/>
    <xf numFmtId="4" fontId="4" fillId="0" borderId="56" xfId="2" applyNumberFormat="1" applyFont="1" applyBorder="1"/>
    <xf numFmtId="4" fontId="4" fillId="0" borderId="4" xfId="2" applyNumberFormat="1" applyFont="1" applyBorder="1" applyAlignment="1">
      <alignment horizontal="right"/>
    </xf>
    <xf numFmtId="4" fontId="4" fillId="0" borderId="31" xfId="2" applyNumberFormat="1" applyFont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35" xfId="0" applyFont="1" applyBorder="1" applyAlignment="1">
      <alignment horizontal="center"/>
    </xf>
    <xf numFmtId="0" fontId="4" fillId="0" borderId="62" xfId="0" applyFont="1" applyBorder="1" applyAlignment="1">
      <alignment horizontal="center"/>
    </xf>
    <xf numFmtId="0" fontId="4" fillId="0" borderId="65" xfId="0" applyFont="1" applyBorder="1"/>
    <xf numFmtId="0" fontId="4" fillId="0" borderId="63" xfId="0" applyFont="1" applyBorder="1"/>
    <xf numFmtId="0" fontId="4" fillId="0" borderId="61" xfId="0" applyFont="1" applyBorder="1"/>
    <xf numFmtId="0" fontId="3" fillId="0" borderId="66" xfId="0" applyFont="1" applyBorder="1"/>
    <xf numFmtId="0" fontId="4" fillId="0" borderId="67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34" xfId="0" applyFont="1" applyBorder="1"/>
    <xf numFmtId="0" fontId="4" fillId="0" borderId="39" xfId="0" applyFont="1" applyBorder="1"/>
    <xf numFmtId="0" fontId="4" fillId="0" borderId="67" xfId="0" applyFont="1" applyBorder="1"/>
    <xf numFmtId="0" fontId="3" fillId="0" borderId="68" xfId="0" applyFont="1" applyBorder="1"/>
    <xf numFmtId="0" fontId="7" fillId="3" borderId="0" xfId="0" applyFont="1" applyFill="1"/>
    <xf numFmtId="0" fontId="7" fillId="4" borderId="0" xfId="0" applyFont="1" applyFill="1" applyAlignment="1">
      <alignment horizontal="left"/>
    </xf>
    <xf numFmtId="0" fontId="15" fillId="0" borderId="0" xfId="0" applyFont="1"/>
    <xf numFmtId="0" fontId="4" fillId="0" borderId="32" xfId="2" applyFont="1" applyBorder="1" applyAlignment="1">
      <alignment horizontal="center"/>
    </xf>
    <xf numFmtId="0" fontId="8" fillId="0" borderId="0" xfId="0" applyFont="1" applyFill="1" applyAlignment="1">
      <alignment horizontal="right"/>
    </xf>
    <xf numFmtId="0" fontId="8" fillId="2" borderId="0" xfId="0" applyFont="1" applyFill="1" applyBorder="1" applyAlignment="1">
      <alignment horizontal="center"/>
    </xf>
    <xf numFmtId="0" fontId="16" fillId="0" borderId="0" xfId="0" applyFont="1"/>
    <xf numFmtId="0" fontId="18" fillId="6" borderId="0" xfId="1" applyFont="1" applyFill="1" applyAlignment="1">
      <alignment horizontal="right"/>
    </xf>
    <xf numFmtId="0" fontId="0" fillId="6" borderId="0" xfId="0" applyFill="1"/>
    <xf numFmtId="16" fontId="0" fillId="6" borderId="0" xfId="0" applyNumberFormat="1" applyFill="1"/>
    <xf numFmtId="0" fontId="0" fillId="0" borderId="0" xfId="0" applyFill="1"/>
    <xf numFmtId="0" fontId="10" fillId="5" borderId="8" xfId="0" applyFont="1" applyFill="1" applyBorder="1"/>
    <xf numFmtId="0" fontId="8" fillId="5" borderId="10" xfId="0" applyFont="1" applyFill="1" applyBorder="1" applyAlignment="1">
      <alignment horizontal="center"/>
    </xf>
    <xf numFmtId="0" fontId="0" fillId="0" borderId="18" xfId="0" applyFill="1" applyBorder="1"/>
    <xf numFmtId="0" fontId="8" fillId="0" borderId="19" xfId="0" applyFont="1" applyFill="1" applyBorder="1" applyAlignment="1">
      <alignment horizontal="center"/>
    </xf>
    <xf numFmtId="0" fontId="0" fillId="0" borderId="19" xfId="0" applyFill="1" applyBorder="1"/>
    <xf numFmtId="0" fontId="0" fillId="0" borderId="20" xfId="0" applyFill="1" applyBorder="1"/>
    <xf numFmtId="0" fontId="8" fillId="0" borderId="10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/>
    </xf>
    <xf numFmtId="0" fontId="8" fillId="5" borderId="22" xfId="0" applyFont="1" applyFill="1" applyBorder="1" applyAlignment="1">
      <alignment horizontal="center"/>
    </xf>
    <xf numFmtId="0" fontId="10" fillId="5" borderId="30" xfId="0" applyFont="1" applyFill="1" applyBorder="1"/>
    <xf numFmtId="2" fontId="9" fillId="5" borderId="30" xfId="0" applyNumberFormat="1" applyFont="1" applyFill="1" applyBorder="1"/>
    <xf numFmtId="0" fontId="25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0" fillId="0" borderId="70" xfId="0" applyFont="1" applyBorder="1"/>
    <xf numFmtId="0" fontId="0" fillId="0" borderId="71" xfId="0" applyFont="1" applyBorder="1"/>
    <xf numFmtId="0" fontId="0" fillId="0" borderId="72" xfId="0" applyFont="1" applyBorder="1"/>
    <xf numFmtId="0" fontId="19" fillId="7" borderId="73" xfId="0" applyFont="1" applyFill="1" applyBorder="1" applyAlignment="1" applyProtection="1">
      <alignment vertical="top" wrapText="1" readingOrder="1"/>
      <protection locked="0"/>
    </xf>
    <xf numFmtId="0" fontId="0" fillId="5" borderId="74" xfId="0" applyFont="1" applyFill="1" applyBorder="1"/>
    <xf numFmtId="0" fontId="0" fillId="5" borderId="75" xfId="0" applyFont="1" applyFill="1" applyBorder="1"/>
    <xf numFmtId="0" fontId="0" fillId="0" borderId="76" xfId="0" applyFont="1" applyBorder="1"/>
    <xf numFmtId="0" fontId="0" fillId="0" borderId="77" xfId="0" applyFont="1" applyBorder="1"/>
    <xf numFmtId="0" fontId="0" fillId="0" borderId="78" xfId="0" applyFont="1" applyBorder="1"/>
    <xf numFmtId="0" fontId="20" fillId="6" borderId="0" xfId="0" applyFont="1" applyFill="1"/>
    <xf numFmtId="0" fontId="20" fillId="0" borderId="0" xfId="0" applyFont="1"/>
    <xf numFmtId="0" fontId="19" fillId="8" borderId="79" xfId="0" applyFont="1" applyFill="1" applyBorder="1" applyAlignment="1" applyProtection="1">
      <alignment horizontal="center" vertical="center" wrapText="1" readingOrder="1"/>
      <protection locked="0"/>
    </xf>
    <xf numFmtId="0" fontId="19" fillId="8" borderId="80" xfId="0" applyFont="1" applyFill="1" applyBorder="1" applyAlignment="1" applyProtection="1">
      <alignment horizontal="center" vertical="center" wrapText="1" readingOrder="1"/>
      <protection locked="0"/>
    </xf>
    <xf numFmtId="0" fontId="19" fillId="9" borderId="80" xfId="0" applyFont="1" applyFill="1" applyBorder="1" applyAlignment="1" applyProtection="1">
      <alignment horizontal="center" vertical="center" wrapText="1"/>
      <protection locked="0"/>
    </xf>
    <xf numFmtId="0" fontId="19" fillId="9" borderId="80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5" borderId="32" xfId="0" applyFont="1" applyFill="1" applyBorder="1"/>
    <xf numFmtId="4" fontId="7" fillId="5" borderId="32" xfId="0" applyNumberFormat="1" applyFont="1" applyFill="1" applyBorder="1"/>
    <xf numFmtId="0" fontId="0" fillId="0" borderId="0" xfId="0" applyFont="1"/>
    <xf numFmtId="2" fontId="9" fillId="5" borderId="38" xfId="0" applyNumberFormat="1" applyFont="1" applyFill="1" applyBorder="1"/>
    <xf numFmtId="0" fontId="7" fillId="5" borderId="82" xfId="0" applyFont="1" applyFill="1" applyBorder="1" applyAlignment="1">
      <alignment horizontal="center"/>
    </xf>
    <xf numFmtId="4" fontId="7" fillId="5" borderId="83" xfId="0" applyNumberFormat="1" applyFont="1" applyFill="1" applyBorder="1"/>
    <xf numFmtId="0" fontId="7" fillId="10" borderId="0" xfId="0" applyFont="1" applyFill="1"/>
    <xf numFmtId="0" fontId="0" fillId="11" borderId="0" xfId="0" applyFill="1"/>
    <xf numFmtId="0" fontId="16" fillId="11" borderId="0" xfId="0" applyFont="1" applyFill="1"/>
    <xf numFmtId="0" fontId="16" fillId="11" borderId="0" xfId="0" applyFont="1" applyFill="1" applyAlignment="1">
      <alignment horizontal="right"/>
    </xf>
    <xf numFmtId="0" fontId="6" fillId="11" borderId="0" xfId="0" applyFont="1" applyFill="1" applyAlignment="1">
      <alignment horizontal="right"/>
    </xf>
    <xf numFmtId="0" fontId="0" fillId="11" borderId="18" xfId="0" applyFill="1" applyBorder="1" applyAlignment="1">
      <alignment horizontal="center" vertical="center"/>
    </xf>
    <xf numFmtId="0" fontId="8" fillId="11" borderId="19" xfId="0" applyFont="1" applyFill="1" applyBorder="1" applyAlignment="1">
      <alignment horizontal="center" vertical="center"/>
    </xf>
    <xf numFmtId="0" fontId="0" fillId="11" borderId="10" xfId="0" applyFill="1" applyBorder="1" applyAlignment="1">
      <alignment horizontal="center" vertical="center"/>
    </xf>
    <xf numFmtId="0" fontId="8" fillId="11" borderId="8" xfId="0" applyFont="1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11" borderId="8" xfId="0" applyFont="1" applyFill="1" applyBorder="1" applyAlignment="1">
      <alignment horizontal="center" vertical="center"/>
    </xf>
    <xf numFmtId="0" fontId="0" fillId="11" borderId="16" xfId="0" applyFill="1" applyBorder="1" applyAlignment="1">
      <alignment horizontal="center" vertical="center"/>
    </xf>
    <xf numFmtId="0" fontId="8" fillId="11" borderId="14" xfId="0" applyFont="1" applyFill="1" applyBorder="1" applyAlignment="1">
      <alignment horizontal="center" vertical="center"/>
    </xf>
    <xf numFmtId="0" fontId="8" fillId="11" borderId="14" xfId="0" applyFont="1" applyFill="1" applyBorder="1" applyAlignment="1">
      <alignment horizontal="center" vertical="center" wrapText="1"/>
    </xf>
    <xf numFmtId="0" fontId="11" fillId="11" borderId="14" xfId="0" applyFont="1" applyFill="1" applyBorder="1" applyAlignment="1">
      <alignment horizontal="center" vertical="center" wrapText="1"/>
    </xf>
    <xf numFmtId="0" fontId="6" fillId="11" borderId="14" xfId="0" applyFont="1" applyFill="1" applyBorder="1" applyAlignment="1">
      <alignment horizontal="center" vertical="center"/>
    </xf>
    <xf numFmtId="16" fontId="6" fillId="11" borderId="17" xfId="0" applyNumberFormat="1" applyFont="1" applyFill="1" applyBorder="1" applyAlignment="1">
      <alignment horizontal="center" vertical="center"/>
    </xf>
    <xf numFmtId="0" fontId="0" fillId="11" borderId="22" xfId="0" applyFill="1" applyBorder="1"/>
    <xf numFmtId="4" fontId="8" fillId="11" borderId="30" xfId="0" applyNumberFormat="1" applyFont="1" applyFill="1" applyBorder="1"/>
    <xf numFmtId="0" fontId="0" fillId="11" borderId="10" xfId="0" applyFill="1" applyBorder="1"/>
    <xf numFmtId="0" fontId="0" fillId="11" borderId="8" xfId="0" applyFill="1" applyBorder="1"/>
    <xf numFmtId="4" fontId="8" fillId="11" borderId="8" xfId="0" applyNumberFormat="1" applyFont="1" applyFill="1" applyBorder="1"/>
    <xf numFmtId="0" fontId="22" fillId="11" borderId="8" xfId="0" applyFont="1" applyFill="1" applyBorder="1"/>
    <xf numFmtId="0" fontId="24" fillId="11" borderId="8" xfId="0" applyFont="1" applyFill="1" applyBorder="1" applyAlignment="1">
      <alignment horizontal="left"/>
    </xf>
    <xf numFmtId="0" fontId="21" fillId="11" borderId="8" xfId="0" applyFont="1" applyFill="1" applyBorder="1" applyAlignment="1"/>
    <xf numFmtId="0" fontId="22" fillId="11" borderId="8" xfId="0" applyFont="1" applyFill="1" applyBorder="1" applyAlignment="1">
      <alignment horizontal="left"/>
    </xf>
    <xf numFmtId="0" fontId="24" fillId="11" borderId="32" xfId="0" applyFont="1" applyFill="1" applyBorder="1" applyAlignment="1">
      <alignment horizontal="left"/>
    </xf>
    <xf numFmtId="4" fontId="8" fillId="11" borderId="32" xfId="0" applyNumberFormat="1" applyFont="1" applyFill="1" applyBorder="1"/>
    <xf numFmtId="0" fontId="0" fillId="11" borderId="0" xfId="0" applyFill="1" applyAlignment="1">
      <alignment horizontal="center"/>
    </xf>
    <xf numFmtId="0" fontId="8" fillId="11" borderId="0" xfId="0" applyFont="1" applyFill="1" applyAlignment="1">
      <alignment horizontal="right"/>
    </xf>
    <xf numFmtId="0" fontId="8" fillId="11" borderId="10" xfId="0" applyFont="1" applyFill="1" applyBorder="1" applyAlignment="1">
      <alignment horizontal="center" vertical="center" wrapText="1"/>
    </xf>
    <xf numFmtId="0" fontId="8" fillId="11" borderId="22" xfId="0" applyFont="1" applyFill="1" applyBorder="1" applyAlignment="1">
      <alignment horizontal="center"/>
    </xf>
    <xf numFmtId="0" fontId="8" fillId="11" borderId="10" xfId="0" applyFont="1" applyFill="1" applyBorder="1" applyAlignment="1">
      <alignment horizontal="center"/>
    </xf>
    <xf numFmtId="0" fontId="22" fillId="11" borderId="8" xfId="0" applyFont="1" applyFill="1" applyBorder="1" applyAlignment="1">
      <alignment vertical="center"/>
    </xf>
    <xf numFmtId="0" fontId="23" fillId="11" borderId="8" xfId="0" applyFont="1" applyFill="1" applyBorder="1" applyAlignment="1">
      <alignment horizontal="left"/>
    </xf>
    <xf numFmtId="0" fontId="10" fillId="11" borderId="32" xfId="0" applyFont="1" applyFill="1" applyBorder="1"/>
    <xf numFmtId="4" fontId="10" fillId="11" borderId="32" xfId="0" applyNumberFormat="1" applyFont="1" applyFill="1" applyBorder="1"/>
    <xf numFmtId="0" fontId="0" fillId="11" borderId="65" xfId="0" applyFill="1" applyBorder="1" applyAlignment="1">
      <alignment horizontal="center" vertical="center"/>
    </xf>
    <xf numFmtId="0" fontId="0" fillId="11" borderId="63" xfId="0" applyFill="1" applyBorder="1" applyAlignment="1">
      <alignment horizontal="center" vertical="center"/>
    </xf>
    <xf numFmtId="0" fontId="0" fillId="11" borderId="64" xfId="0" applyFill="1" applyBorder="1" applyAlignment="1">
      <alignment horizontal="center" vertical="center"/>
    </xf>
    <xf numFmtId="0" fontId="0" fillId="11" borderId="48" xfId="0" applyFill="1" applyBorder="1"/>
    <xf numFmtId="0" fontId="0" fillId="11" borderId="63" xfId="0" applyFill="1" applyBorder="1"/>
    <xf numFmtId="0" fontId="0" fillId="11" borderId="33" xfId="0" applyFill="1" applyBorder="1"/>
    <xf numFmtId="0" fontId="23" fillId="11" borderId="30" xfId="0" applyFont="1" applyFill="1" applyBorder="1"/>
    <xf numFmtId="0" fontId="0" fillId="11" borderId="8" xfId="0" applyFont="1" applyFill="1" applyBorder="1"/>
    <xf numFmtId="0" fontId="23" fillId="11" borderId="8" xfId="0" applyFont="1" applyFill="1" applyBorder="1" applyAlignment="1"/>
    <xf numFmtId="0" fontId="8" fillId="11" borderId="63" xfId="0" applyFont="1" applyFill="1" applyBorder="1" applyAlignment="1">
      <alignment horizontal="center" vertical="center" wrapText="1"/>
    </xf>
    <xf numFmtId="0" fontId="8" fillId="11" borderId="48" xfId="0" applyFont="1" applyFill="1" applyBorder="1" applyAlignment="1">
      <alignment horizontal="center"/>
    </xf>
    <xf numFmtId="0" fontId="8" fillId="11" borderId="63" xfId="0" applyFont="1" applyFill="1" applyBorder="1" applyAlignment="1">
      <alignment horizontal="center"/>
    </xf>
    <xf numFmtId="0" fontId="8" fillId="11" borderId="33" xfId="0" applyFont="1" applyFill="1" applyBorder="1" applyAlignment="1">
      <alignment horizontal="center"/>
    </xf>
    <xf numFmtId="0" fontId="0" fillId="0" borderId="65" xfId="0" applyFill="1" applyBorder="1"/>
    <xf numFmtId="0" fontId="8" fillId="0" borderId="63" xfId="0" applyFont="1" applyFill="1" applyBorder="1" applyAlignment="1">
      <alignment horizontal="center" vertical="center" wrapText="1"/>
    </xf>
    <xf numFmtId="0" fontId="8" fillId="0" borderId="64" xfId="0" applyFont="1" applyFill="1" applyBorder="1" applyAlignment="1">
      <alignment horizontal="center" vertical="center" wrapText="1"/>
    </xf>
    <xf numFmtId="0" fontId="8" fillId="5" borderId="48" xfId="0" applyFont="1" applyFill="1" applyBorder="1" applyAlignment="1">
      <alignment horizontal="center"/>
    </xf>
    <xf numFmtId="0" fontId="8" fillId="5" borderId="63" xfId="0" applyFont="1" applyFill="1" applyBorder="1" applyAlignment="1">
      <alignment horizontal="center"/>
    </xf>
    <xf numFmtId="0" fontId="22" fillId="11" borderId="30" xfId="0" applyFont="1" applyFill="1" applyBorder="1" applyAlignment="1">
      <alignment horizontal="left"/>
    </xf>
    <xf numFmtId="0" fontId="0" fillId="11" borderId="63" xfId="0" applyFont="1" applyFill="1" applyBorder="1"/>
    <xf numFmtId="0" fontId="17" fillId="11" borderId="8" xfId="0" applyFont="1" applyFill="1" applyBorder="1" applyAlignment="1"/>
    <xf numFmtId="0" fontId="19" fillId="11" borderId="8" xfId="0" applyFont="1" applyFill="1" applyBorder="1" applyAlignment="1"/>
    <xf numFmtId="0" fontId="19" fillId="11" borderId="8" xfId="0" applyFont="1" applyFill="1" applyBorder="1" applyAlignment="1">
      <alignment horizontal="left"/>
    </xf>
    <xf numFmtId="4" fontId="10" fillId="11" borderId="8" xfId="0" applyNumberFormat="1" applyFont="1" applyFill="1" applyBorder="1"/>
    <xf numFmtId="0" fontId="8" fillId="11" borderId="64" xfId="0" applyFont="1" applyFill="1" applyBorder="1" applyAlignment="1">
      <alignment horizontal="center" vertical="center" wrapText="1"/>
    </xf>
    <xf numFmtId="4" fontId="10" fillId="11" borderId="30" xfId="0" applyNumberFormat="1" applyFont="1" applyFill="1" applyBorder="1"/>
    <xf numFmtId="0" fontId="0" fillId="11" borderId="11" xfId="0" applyFill="1" applyBorder="1" applyAlignment="1">
      <alignment horizontal="center" vertical="center"/>
    </xf>
    <xf numFmtId="0" fontId="8" fillId="11" borderId="17" xfId="0" applyFont="1" applyFill="1" applyBorder="1" applyAlignment="1">
      <alignment horizontal="center" vertical="center" wrapText="1"/>
    </xf>
    <xf numFmtId="0" fontId="27" fillId="0" borderId="0" xfId="0" applyFont="1"/>
    <xf numFmtId="0" fontId="28" fillId="0" borderId="0" xfId="0" applyFont="1"/>
    <xf numFmtId="0" fontId="7" fillId="0" borderId="0" xfId="0" applyFont="1"/>
    <xf numFmtId="4" fontId="29" fillId="12" borderId="30" xfId="0" applyNumberFormat="1" applyFont="1" applyFill="1" applyBorder="1"/>
    <xf numFmtId="4" fontId="29" fillId="12" borderId="38" xfId="0" applyNumberFormat="1" applyFont="1" applyFill="1" applyBorder="1"/>
    <xf numFmtId="14" fontId="30" fillId="0" borderId="29" xfId="0" applyNumberFormat="1" applyFont="1" applyBorder="1" applyAlignment="1">
      <alignment horizontal="center"/>
    </xf>
    <xf numFmtId="0" fontId="30" fillId="0" borderId="0" xfId="2" applyFont="1"/>
    <xf numFmtId="0" fontId="30" fillId="0" borderId="0" xfId="0" applyFont="1"/>
    <xf numFmtId="4" fontId="31" fillId="0" borderId="21" xfId="0" applyNumberFormat="1" applyFont="1" applyBorder="1"/>
    <xf numFmtId="0" fontId="27" fillId="0" borderId="21" xfId="0" applyFont="1" applyBorder="1" applyAlignment="1">
      <alignment horizontal="center"/>
    </xf>
    <xf numFmtId="0" fontId="27" fillId="0" borderId="36" xfId="0" applyFont="1" applyBorder="1" applyAlignment="1">
      <alignment horizontal="center"/>
    </xf>
    <xf numFmtId="0" fontId="31" fillId="0" borderId="46" xfId="4" applyFont="1" applyBorder="1" applyAlignment="1">
      <alignment horizontal="center"/>
    </xf>
    <xf numFmtId="0" fontId="31" fillId="0" borderId="21" xfId="4" applyFont="1" applyBorder="1" applyAlignment="1">
      <alignment horizontal="center"/>
    </xf>
    <xf numFmtId="0" fontId="27" fillId="0" borderId="70" xfId="0" applyFont="1" applyBorder="1"/>
    <xf numFmtId="0" fontId="32" fillId="9" borderId="81" xfId="0" applyFont="1" applyFill="1" applyBorder="1" applyAlignment="1" applyProtection="1">
      <alignment horizontal="center" vertical="center" wrapText="1"/>
      <protection locked="0"/>
    </xf>
    <xf numFmtId="0" fontId="27" fillId="0" borderId="0" xfId="3" applyFont="1"/>
    <xf numFmtId="0" fontId="30" fillId="0" borderId="1" xfId="2" applyFont="1" applyBorder="1" applyAlignment="1">
      <alignment horizontal="center"/>
    </xf>
    <xf numFmtId="0" fontId="27" fillId="0" borderId="0" xfId="4" applyFont="1"/>
    <xf numFmtId="0" fontId="33" fillId="0" borderId="0" xfId="4" applyFont="1" applyAlignment="1">
      <alignment wrapText="1"/>
    </xf>
    <xf numFmtId="0" fontId="27" fillId="0" borderId="12" xfId="0" applyFont="1" applyBorder="1" applyAlignment="1">
      <alignment horizontal="center"/>
    </xf>
    <xf numFmtId="3" fontId="3" fillId="0" borderId="12" xfId="0" applyNumberFormat="1" applyFont="1" applyBorder="1"/>
    <xf numFmtId="4" fontId="31" fillId="0" borderId="12" xfId="0" applyNumberFormat="1" applyFont="1" applyBorder="1"/>
    <xf numFmtId="0" fontId="0" fillId="0" borderId="12" xfId="0" applyFont="1" applyBorder="1"/>
    <xf numFmtId="4" fontId="4" fillId="0" borderId="58" xfId="2" applyNumberFormat="1" applyFont="1" applyFill="1" applyBorder="1"/>
    <xf numFmtId="4" fontId="4" fillId="0" borderId="30" xfId="2" applyNumberFormat="1" applyFont="1" applyBorder="1"/>
    <xf numFmtId="4" fontId="4" fillId="0" borderId="8" xfId="2" applyNumberFormat="1" applyFont="1" applyBorder="1"/>
    <xf numFmtId="4" fontId="4" fillId="0" borderId="38" xfId="2" applyNumberFormat="1" applyFont="1" applyBorder="1"/>
    <xf numFmtId="4" fontId="4" fillId="0" borderId="11" xfId="2" applyNumberFormat="1" applyFont="1" applyBorder="1"/>
    <xf numFmtId="0" fontId="4" fillId="0" borderId="18" xfId="4" applyFont="1" applyFill="1" applyBorder="1" applyAlignment="1">
      <alignment horizontal="center"/>
    </xf>
    <xf numFmtId="0" fontId="4" fillId="0" borderId="39" xfId="4" applyFont="1" applyFill="1" applyBorder="1"/>
    <xf numFmtId="0" fontId="4" fillId="0" borderId="47" xfId="4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11" borderId="27" xfId="0" applyFill="1" applyBorder="1" applyAlignment="1"/>
    <xf numFmtId="0" fontId="0" fillId="11" borderId="42" xfId="0" applyFill="1" applyBorder="1" applyAlignment="1"/>
    <xf numFmtId="0" fontId="0" fillId="11" borderId="52" xfId="0" applyFill="1" applyBorder="1" applyAlignment="1"/>
    <xf numFmtId="0" fontId="0" fillId="11" borderId="19" xfId="0" applyFill="1" applyBorder="1" applyAlignment="1">
      <alignment horizontal="center" vertical="center" wrapText="1"/>
    </xf>
    <xf numFmtId="0" fontId="0" fillId="11" borderId="8" xfId="0" applyFill="1" applyBorder="1" applyAlignment="1">
      <alignment horizontal="center" vertical="center" wrapText="1"/>
    </xf>
    <xf numFmtId="0" fontId="0" fillId="11" borderId="20" xfId="0" applyFill="1" applyBorder="1" applyAlignment="1">
      <alignment horizontal="center" vertical="center" wrapText="1"/>
    </xf>
    <xf numFmtId="0" fontId="0" fillId="11" borderId="11" xfId="0" applyFill="1" applyBorder="1" applyAlignment="1">
      <alignment horizontal="center" vertical="center" wrapText="1"/>
    </xf>
    <xf numFmtId="0" fontId="0" fillId="11" borderId="19" xfId="0" applyFill="1" applyBorder="1" applyAlignment="1">
      <alignment horizontal="center" vertical="center"/>
    </xf>
    <xf numFmtId="0" fontId="0" fillId="11" borderId="19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/>
    </xf>
    <xf numFmtId="4" fontId="12" fillId="0" borderId="0" xfId="0" applyNumberFormat="1" applyFont="1" applyBorder="1" applyAlignment="1">
      <alignment horizontal="center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right"/>
    </xf>
    <xf numFmtId="0" fontId="3" fillId="11" borderId="0" xfId="0" applyFont="1" applyFill="1" applyAlignment="1"/>
    <xf numFmtId="0" fontId="0" fillId="11" borderId="20" xfId="0" applyFill="1" applyBorder="1" applyAlignment="1">
      <alignment horizontal="center" vertical="center"/>
    </xf>
    <xf numFmtId="0" fontId="0" fillId="11" borderId="65" xfId="0" applyFont="1" applyFill="1" applyBorder="1" applyAlignment="1">
      <alignment horizontal="center" vertical="center"/>
    </xf>
    <xf numFmtId="0" fontId="0" fillId="0" borderId="0" xfId="0" applyAlignment="1"/>
    <xf numFmtId="0" fontId="0" fillId="0" borderId="27" xfId="0" applyBorder="1" applyAlignment="1"/>
    <xf numFmtId="0" fontId="0" fillId="0" borderId="42" xfId="0" applyBorder="1" applyAlignment="1"/>
    <xf numFmtId="0" fontId="0" fillId="0" borderId="52" xfId="0" applyBorder="1" applyAlignment="1"/>
    <xf numFmtId="0" fontId="4" fillId="0" borderId="0" xfId="0" applyFont="1" applyAlignment="1">
      <alignment wrapText="1"/>
    </xf>
    <xf numFmtId="0" fontId="30" fillId="0" borderId="34" xfId="0" applyFont="1" applyBorder="1" applyAlignment="1">
      <alignment horizontal="center"/>
    </xf>
    <xf numFmtId="0" fontId="30" fillId="0" borderId="4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/>
    <xf numFmtId="0" fontId="3" fillId="0" borderId="0" xfId="4" applyFont="1" applyAlignment="1"/>
    <xf numFmtId="0" fontId="3" fillId="0" borderId="0" xfId="0" applyFont="1" applyAlignment="1"/>
    <xf numFmtId="0" fontId="3" fillId="0" borderId="0" xfId="2" applyFont="1" applyAlignment="1">
      <alignment horizontal="left"/>
    </xf>
    <xf numFmtId="0" fontId="4" fillId="0" borderId="2" xfId="2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24" xfId="2" applyFont="1" applyBorder="1" applyAlignment="1">
      <alignment horizontal="center" vertical="center" wrapText="1"/>
    </xf>
    <xf numFmtId="0" fontId="4" fillId="0" borderId="34" xfId="2" applyFont="1" applyBorder="1" applyAlignment="1">
      <alignment horizontal="center" vertical="top"/>
    </xf>
    <xf numFmtId="0" fontId="4" fillId="0" borderId="46" xfId="2" applyFont="1" applyBorder="1" applyAlignment="1">
      <alignment horizontal="center" vertical="top"/>
    </xf>
    <xf numFmtId="0" fontId="4" fillId="0" borderId="69" xfId="2" applyFont="1" applyBorder="1" applyAlignment="1">
      <alignment horizontal="center" vertical="top"/>
    </xf>
  </cellXfs>
  <cellStyles count="5">
    <cellStyle name="Normální" xfId="0" builtinId="0"/>
    <cellStyle name="Normální 3" xfId="1" xr:uid="{00000000-0005-0000-0000-000001000000}"/>
    <cellStyle name="normální_Příloha č. 14 tabulky č. 12 - 18" xfId="2" xr:uid="{00000000-0005-0000-0000-000002000000}"/>
    <cellStyle name="normální_škola" xfId="3" xr:uid="{00000000-0005-0000-0000-000003000000}"/>
    <cellStyle name="normální_Ukazatel náklad." xfId="4" xr:uid="{00000000-0005-0000-0000-000004000000}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638175</xdr:colOff>
      <xdr:row>0</xdr:row>
      <xdr:rowOff>0</xdr:rowOff>
    </xdr:from>
    <xdr:to>
      <xdr:col>2</xdr:col>
      <xdr:colOff>276225</xdr:colOff>
      <xdr:row>0</xdr:row>
      <xdr:rowOff>0</xdr:rowOff>
    </xdr:to>
    <xdr:cxnSp macro="">
      <xdr:nvCxnSpPr>
        <xdr:cNvPr id="6174" name="AutoShape 1">
          <a:extLst>
            <a:ext uri="{FF2B5EF4-FFF2-40B4-BE49-F238E27FC236}">
              <a16:creationId xmlns:a16="http://schemas.microsoft.com/office/drawing/2014/main" id="{00000000-0008-0000-0500-00001E180000}"/>
            </a:ext>
          </a:extLst>
        </xdr:cNvPr>
        <xdr:cNvCxnSpPr>
          <a:cxnSpLocks noChangeShapeType="1"/>
        </xdr:cNvCxnSpPr>
      </xdr:nvCxnSpPr>
      <xdr:spPr bwMode="auto">
        <a:xfrm flipV="1">
          <a:off x="3362325" y="0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56"/>
  <sheetViews>
    <sheetView tabSelected="1" view="pageLayout" zoomScaleNormal="100" workbookViewId="0">
      <selection activeCell="E10" sqref="E10"/>
    </sheetView>
  </sheetViews>
  <sheetFormatPr defaultRowHeight="13.2" x14ac:dyDescent="0.25"/>
  <cols>
    <col min="1" max="1" width="71" customWidth="1"/>
    <col min="2" max="2" width="34.6640625" customWidth="1"/>
    <col min="3" max="4" width="11.6640625" hidden="1" customWidth="1"/>
    <col min="5" max="5" width="22.5546875" customWidth="1"/>
    <col min="6" max="6" width="11.6640625" hidden="1" customWidth="1"/>
  </cols>
  <sheetData>
    <row r="2" spans="1:6" x14ac:dyDescent="0.25">
      <c r="A2" s="339"/>
      <c r="B2" s="340"/>
      <c r="C2" s="340"/>
      <c r="D2" s="340"/>
      <c r="E2" s="340"/>
      <c r="F2" s="340"/>
    </row>
    <row r="3" spans="1:6" ht="17.399999999999999" x14ac:dyDescent="0.3">
      <c r="A3" s="190" t="s">
        <v>142</v>
      </c>
    </row>
    <row r="4" spans="1:6" ht="13.8" thickBot="1" x14ac:dyDescent="0.3">
      <c r="E4" s="12"/>
      <c r="F4" s="12" t="s">
        <v>5</v>
      </c>
    </row>
    <row r="5" spans="1:6" ht="15" customHeight="1" thickBot="1" x14ac:dyDescent="0.3">
      <c r="A5" s="243" t="s">
        <v>187</v>
      </c>
      <c r="F5" s="35" t="s">
        <v>109</v>
      </c>
    </row>
    <row r="6" spans="1:6" ht="15" customHeight="1" x14ac:dyDescent="0.25">
      <c r="F6" s="38"/>
    </row>
    <row r="7" spans="1:6" ht="15" customHeight="1" x14ac:dyDescent="0.25">
      <c r="A7" s="188" t="s">
        <v>188</v>
      </c>
      <c r="F7" s="41"/>
    </row>
    <row r="8" spans="1:6" ht="15" customHeight="1" x14ac:dyDescent="0.25">
      <c r="A8" s="12"/>
      <c r="D8" s="46" t="s">
        <v>104</v>
      </c>
      <c r="F8" s="41"/>
    </row>
    <row r="9" spans="1:6" ht="15" customHeight="1" x14ac:dyDescent="0.25">
      <c r="A9" s="189" t="s">
        <v>189</v>
      </c>
      <c r="D9" s="46"/>
      <c r="F9" s="41"/>
    </row>
    <row r="10" spans="1:6" ht="15" customHeight="1" x14ac:dyDescent="0.25">
      <c r="A10" s="12"/>
      <c r="F10" s="41"/>
    </row>
    <row r="11" spans="1:6" ht="15" customHeight="1" x14ac:dyDescent="0.25">
      <c r="A11" s="46"/>
      <c r="F11" s="41"/>
    </row>
    <row r="12" spans="1:6" ht="15" customHeight="1" thickBot="1" x14ac:dyDescent="0.3">
      <c r="A12" s="46"/>
      <c r="F12" s="44"/>
    </row>
    <row r="13" spans="1:6" ht="15" customHeight="1" thickBot="1" x14ac:dyDescent="0.3">
      <c r="A13" s="12"/>
      <c r="F13" s="38"/>
    </row>
    <row r="14" spans="1:6" ht="15" customHeight="1" x14ac:dyDescent="0.25">
      <c r="A14" s="46"/>
      <c r="D14" s="46" t="s">
        <v>120</v>
      </c>
      <c r="F14" s="38"/>
    </row>
    <row r="15" spans="1:6" ht="15" customHeight="1" thickBot="1" x14ac:dyDescent="0.3">
      <c r="A15" s="12"/>
      <c r="F15" s="44"/>
    </row>
    <row r="16" spans="1:6" ht="12.75" customHeight="1" x14ac:dyDescent="0.25"/>
    <row r="17" spans="1:1" ht="12.75" customHeight="1" x14ac:dyDescent="0.25">
      <c r="A17" s="46"/>
    </row>
    <row r="18" spans="1:1" ht="12.75" customHeight="1" x14ac:dyDescent="0.25"/>
    <row r="19" spans="1:1" ht="12.75" customHeight="1" x14ac:dyDescent="0.25"/>
    <row r="20" spans="1:1" ht="12.75" customHeight="1" x14ac:dyDescent="0.25"/>
    <row r="21" spans="1:1" ht="12.75" customHeight="1" x14ac:dyDescent="0.25"/>
    <row r="22" spans="1:1" ht="12.75" customHeight="1" x14ac:dyDescent="0.25"/>
    <row r="23" spans="1:1" ht="12.75" customHeight="1" x14ac:dyDescent="0.25"/>
    <row r="24" spans="1:1" ht="12.75" customHeight="1" x14ac:dyDescent="0.25"/>
    <row r="25" spans="1:1" ht="12.75" customHeight="1" x14ac:dyDescent="0.25"/>
    <row r="26" spans="1:1" ht="12.75" customHeight="1" x14ac:dyDescent="0.25"/>
    <row r="27" spans="1:1" ht="12.75" customHeight="1" x14ac:dyDescent="0.25"/>
    <row r="28" spans="1:1" ht="12.75" customHeight="1" x14ac:dyDescent="0.25"/>
    <row r="29" spans="1:1" ht="12.75" customHeight="1" x14ac:dyDescent="0.25"/>
    <row r="30" spans="1:1" ht="12.75" customHeight="1" x14ac:dyDescent="0.25"/>
    <row r="31" spans="1:1" ht="12.75" customHeight="1" x14ac:dyDescent="0.25"/>
    <row r="32" spans="1:1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</sheetData>
  <mergeCells count="1">
    <mergeCell ref="A2:F2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7" orientation="portrait" r:id="rId1"/>
  <headerFooter alignWithMargins="0">
    <oddHeader>&amp;RPříloha k  "Pravidlům" č.2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15"/>
  </sheetPr>
  <dimension ref="A2:D33"/>
  <sheetViews>
    <sheetView zoomScaleNormal="100" workbookViewId="0">
      <selection activeCell="C14" sqref="C14"/>
    </sheetView>
  </sheetViews>
  <sheetFormatPr defaultColWidth="8" defaultRowHeight="13.2" x14ac:dyDescent="0.25"/>
  <cols>
    <col min="1" max="1" width="42.5546875" style="16" customWidth="1"/>
    <col min="2" max="4" width="15.44140625" style="16" customWidth="1"/>
    <col min="5" max="16384" width="8" style="16"/>
  </cols>
  <sheetData>
    <row r="2" spans="1:4" x14ac:dyDescent="0.25">
      <c r="A2" s="368" t="s">
        <v>190</v>
      </c>
      <c r="B2" s="368"/>
      <c r="C2" s="368"/>
      <c r="D2" s="368"/>
    </row>
    <row r="3" spans="1:4" x14ac:dyDescent="0.25">
      <c r="A3" t="s">
        <v>129</v>
      </c>
      <c r="B3"/>
    </row>
    <row r="4" spans="1:4" ht="13.8" thickBot="1" x14ac:dyDescent="0.3">
      <c r="A4" t="s">
        <v>130</v>
      </c>
      <c r="B4"/>
    </row>
    <row r="5" spans="1:4" ht="18.75" customHeight="1" thickBot="1" x14ac:dyDescent="0.3">
      <c r="A5" s="80" t="s">
        <v>17</v>
      </c>
      <c r="B5" s="324" t="s">
        <v>262</v>
      </c>
      <c r="C5" s="324" t="s">
        <v>263</v>
      </c>
      <c r="D5" s="81" t="s">
        <v>2</v>
      </c>
    </row>
    <row r="6" spans="1:4" x14ac:dyDescent="0.25">
      <c r="A6" s="82" t="s">
        <v>48</v>
      </c>
      <c r="B6" s="83"/>
      <c r="C6" s="83">
        <f>SUM(C7:C9)</f>
        <v>0</v>
      </c>
      <c r="D6" s="84" t="str">
        <f t="shared" ref="D6:D11" si="0">IF(C6=0," ",(C6/B6)*100)</f>
        <v xml:space="preserve"> </v>
      </c>
    </row>
    <row r="7" spans="1:4" x14ac:dyDescent="0.25">
      <c r="A7" s="85" t="s">
        <v>49</v>
      </c>
      <c r="B7" s="86"/>
      <c r="C7" s="86"/>
      <c r="D7" s="87" t="str">
        <f t="shared" si="0"/>
        <v xml:space="preserve"> </v>
      </c>
    </row>
    <row r="8" spans="1:4" x14ac:dyDescent="0.25">
      <c r="A8" s="88" t="s">
        <v>146</v>
      </c>
      <c r="B8" s="89"/>
      <c r="C8" s="89"/>
      <c r="D8" s="90" t="str">
        <f t="shared" si="0"/>
        <v xml:space="preserve"> </v>
      </c>
    </row>
    <row r="9" spans="1:4" ht="13.8" thickBot="1" x14ac:dyDescent="0.3">
      <c r="A9" s="91" t="s">
        <v>51</v>
      </c>
      <c r="B9" s="92"/>
      <c r="C9" s="92"/>
      <c r="D9" s="90" t="str">
        <f t="shared" si="0"/>
        <v xml:space="preserve"> </v>
      </c>
    </row>
    <row r="10" spans="1:4" ht="13.8" thickBot="1" x14ac:dyDescent="0.3">
      <c r="A10" s="93" t="s">
        <v>52</v>
      </c>
      <c r="B10" s="169">
        <v>0</v>
      </c>
      <c r="C10" s="169">
        <v>0</v>
      </c>
      <c r="D10" s="94" t="str">
        <f t="shared" si="0"/>
        <v xml:space="preserve"> </v>
      </c>
    </row>
    <row r="11" spans="1:4" ht="13.8" thickBot="1" x14ac:dyDescent="0.3">
      <c r="A11" s="95" t="s">
        <v>53</v>
      </c>
      <c r="B11" s="96"/>
      <c r="C11" s="96"/>
      <c r="D11" s="97" t="str">
        <f t="shared" si="0"/>
        <v xml:space="preserve"> </v>
      </c>
    </row>
    <row r="12" spans="1:4" x14ac:dyDescent="0.25">
      <c r="A12" s="93" t="s">
        <v>54</v>
      </c>
      <c r="B12" s="98" t="s">
        <v>6</v>
      </c>
      <c r="C12" s="169">
        <f>SUM(C14:C15)/2</f>
        <v>0</v>
      </c>
      <c r="D12" s="99" t="s">
        <v>6</v>
      </c>
    </row>
    <row r="13" spans="1:4" x14ac:dyDescent="0.25">
      <c r="A13" s="88" t="s">
        <v>55</v>
      </c>
      <c r="B13" s="100"/>
      <c r="C13" s="170"/>
      <c r="D13" s="101"/>
    </row>
    <row r="14" spans="1:4" x14ac:dyDescent="0.25">
      <c r="A14" s="88" t="s">
        <v>147</v>
      </c>
      <c r="B14" s="100" t="s">
        <v>6</v>
      </c>
      <c r="C14" s="170"/>
      <c r="D14" s="101" t="s">
        <v>6</v>
      </c>
    </row>
    <row r="15" spans="1:4" ht="13.8" thickBot="1" x14ac:dyDescent="0.3">
      <c r="A15" s="88" t="s">
        <v>57</v>
      </c>
      <c r="B15" s="100" t="s">
        <v>6</v>
      </c>
      <c r="C15" s="170"/>
      <c r="D15" s="101" t="s">
        <v>6</v>
      </c>
    </row>
    <row r="16" spans="1:4" x14ac:dyDescent="0.25">
      <c r="A16" s="93" t="s">
        <v>58</v>
      </c>
      <c r="B16" s="98" t="s">
        <v>6</v>
      </c>
      <c r="C16" s="171">
        <f>SUM(C17+C21)</f>
        <v>0</v>
      </c>
      <c r="D16" s="99" t="s">
        <v>6</v>
      </c>
    </row>
    <row r="17" spans="1:4" x14ac:dyDescent="0.25">
      <c r="A17" s="102" t="s">
        <v>59</v>
      </c>
      <c r="B17" s="100" t="s">
        <v>6</v>
      </c>
      <c r="C17" s="170">
        <f>SUM(C19:C20)</f>
        <v>0</v>
      </c>
      <c r="D17" s="101" t="s">
        <v>6</v>
      </c>
    </row>
    <row r="18" spans="1:4" x14ac:dyDescent="0.25">
      <c r="A18" s="88" t="s">
        <v>55</v>
      </c>
      <c r="B18" s="100" t="s">
        <v>6</v>
      </c>
      <c r="C18" s="170"/>
      <c r="D18" s="101" t="s">
        <v>6</v>
      </c>
    </row>
    <row r="19" spans="1:4" x14ac:dyDescent="0.25">
      <c r="A19" s="88" t="s">
        <v>148</v>
      </c>
      <c r="B19" s="100" t="s">
        <v>6</v>
      </c>
      <c r="C19" s="170"/>
      <c r="D19" s="101" t="s">
        <v>6</v>
      </c>
    </row>
    <row r="20" spans="1:4" x14ac:dyDescent="0.25">
      <c r="A20" s="88" t="s">
        <v>51</v>
      </c>
      <c r="B20" s="100" t="s">
        <v>6</v>
      </c>
      <c r="C20" s="170"/>
      <c r="D20" s="101" t="s">
        <v>6</v>
      </c>
    </row>
    <row r="21" spans="1:4" x14ac:dyDescent="0.25">
      <c r="A21" s="103" t="s">
        <v>122</v>
      </c>
      <c r="B21" s="104" t="s">
        <v>6</v>
      </c>
      <c r="C21" s="166">
        <f>SUM(C23:C24)</f>
        <v>0</v>
      </c>
      <c r="D21" s="101" t="s">
        <v>6</v>
      </c>
    </row>
    <row r="22" spans="1:4" x14ac:dyDescent="0.25">
      <c r="A22" s="88" t="s">
        <v>49</v>
      </c>
      <c r="B22" s="100" t="s">
        <v>6</v>
      </c>
      <c r="C22" s="170"/>
      <c r="D22" s="101" t="s">
        <v>6</v>
      </c>
    </row>
    <row r="23" spans="1:4" x14ac:dyDescent="0.25">
      <c r="A23" s="88" t="s">
        <v>148</v>
      </c>
      <c r="B23" s="100" t="s">
        <v>6</v>
      </c>
      <c r="C23" s="170"/>
      <c r="D23" s="101" t="s">
        <v>6</v>
      </c>
    </row>
    <row r="24" spans="1:4" ht="13.8" thickBot="1" x14ac:dyDescent="0.3">
      <c r="A24" s="91" t="s">
        <v>51</v>
      </c>
      <c r="B24" s="105" t="s">
        <v>6</v>
      </c>
      <c r="C24" s="172"/>
      <c r="D24" s="106" t="s">
        <v>6</v>
      </c>
    </row>
    <row r="25" spans="1:4" ht="13.8" thickBot="1" x14ac:dyDescent="0.3">
      <c r="A25" s="107" t="s">
        <v>60</v>
      </c>
      <c r="B25" s="108" t="s">
        <v>6</v>
      </c>
      <c r="C25" s="96"/>
      <c r="D25" s="109" t="s">
        <v>6</v>
      </c>
    </row>
    <row r="28" spans="1:4" x14ac:dyDescent="0.25">
      <c r="A28" t="s">
        <v>131</v>
      </c>
    </row>
    <row r="29" spans="1:4" x14ac:dyDescent="0.25">
      <c r="A29"/>
    </row>
    <row r="30" spans="1:4" x14ac:dyDescent="0.25">
      <c r="A30" t="s">
        <v>132</v>
      </c>
    </row>
    <row r="32" spans="1:4" x14ac:dyDescent="0.25">
      <c r="A32" s="314" t="s">
        <v>270</v>
      </c>
    </row>
    <row r="33" spans="1:1" x14ac:dyDescent="0.25">
      <c r="A33" s="314" t="s">
        <v>271</v>
      </c>
    </row>
  </sheetData>
  <mergeCells count="1">
    <mergeCell ref="A2:D2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13"/>
  </sheetPr>
  <dimension ref="A2:G17"/>
  <sheetViews>
    <sheetView workbookViewId="0">
      <selection activeCell="E7" sqref="E7"/>
    </sheetView>
  </sheetViews>
  <sheetFormatPr defaultColWidth="8" defaultRowHeight="13.2" x14ac:dyDescent="0.25"/>
  <cols>
    <col min="1" max="1" width="25" style="16" customWidth="1"/>
    <col min="2" max="2" width="11.33203125" style="16" customWidth="1"/>
    <col min="3" max="3" width="10" style="16" customWidth="1"/>
    <col min="4" max="4" width="11" style="16" customWidth="1"/>
    <col min="5" max="5" width="9.5546875" style="16" customWidth="1"/>
    <col min="6" max="6" width="9.6640625" style="16" customWidth="1"/>
    <col min="7" max="7" width="10.44140625" style="16" bestFit="1" customWidth="1"/>
    <col min="8" max="16384" width="8" style="16"/>
  </cols>
  <sheetData>
    <row r="2" spans="1:7" x14ac:dyDescent="0.25">
      <c r="A2" s="368" t="s">
        <v>185</v>
      </c>
      <c r="B2" s="368"/>
      <c r="C2" s="368"/>
      <c r="D2" s="368"/>
      <c r="E2" s="368"/>
      <c r="F2" s="368"/>
      <c r="G2" s="368"/>
    </row>
    <row r="3" spans="1:7" x14ac:dyDescent="0.25">
      <c r="A3" t="s">
        <v>129</v>
      </c>
    </row>
    <row r="4" spans="1:7" ht="13.8" thickBot="1" x14ac:dyDescent="0.3">
      <c r="A4" t="s">
        <v>130</v>
      </c>
    </row>
    <row r="5" spans="1:7" x14ac:dyDescent="0.25">
      <c r="A5" s="369" t="s">
        <v>61</v>
      </c>
      <c r="B5" s="371" t="s">
        <v>62</v>
      </c>
      <c r="C5" s="371" t="s">
        <v>63</v>
      </c>
      <c r="D5" s="371" t="s">
        <v>64</v>
      </c>
      <c r="E5" s="373" t="s">
        <v>65</v>
      </c>
      <c r="F5" s="374"/>
      <c r="G5" s="375"/>
    </row>
    <row r="6" spans="1:7" ht="16.5" customHeight="1" thickBot="1" x14ac:dyDescent="0.3">
      <c r="A6" s="370"/>
      <c r="B6" s="372"/>
      <c r="C6" s="372"/>
      <c r="D6" s="372"/>
      <c r="E6" s="110" t="s">
        <v>66</v>
      </c>
      <c r="F6" s="110" t="s">
        <v>67</v>
      </c>
      <c r="G6" s="111" t="s">
        <v>68</v>
      </c>
    </row>
    <row r="7" spans="1:7" x14ac:dyDescent="0.25">
      <c r="A7" s="112" t="s">
        <v>141</v>
      </c>
      <c r="B7" s="113">
        <f>'9 školy mzdy'!C8</f>
        <v>0</v>
      </c>
      <c r="C7" s="332"/>
      <c r="D7" s="332">
        <f>'9 školy mzdy'!C14</f>
        <v>0</v>
      </c>
      <c r="E7" s="114"/>
      <c r="F7" s="332">
        <f>'9 školy mzdy'!C19</f>
        <v>0</v>
      </c>
      <c r="G7" s="334">
        <f>'9 školy mzdy'!C23</f>
        <v>0</v>
      </c>
    </row>
    <row r="8" spans="1:7" x14ac:dyDescent="0.25">
      <c r="A8" s="116" t="s">
        <v>55</v>
      </c>
      <c r="B8" s="117"/>
      <c r="C8" s="86"/>
      <c r="D8" s="86"/>
      <c r="E8" s="86"/>
      <c r="F8" s="86"/>
      <c r="G8" s="118"/>
    </row>
    <row r="9" spans="1:7" x14ac:dyDescent="0.25">
      <c r="A9" s="119" t="s">
        <v>69</v>
      </c>
      <c r="B9" s="120"/>
      <c r="C9" s="89"/>
      <c r="D9" s="89"/>
      <c r="E9" s="89"/>
      <c r="F9" s="89"/>
      <c r="G9" s="121"/>
    </row>
    <row r="10" spans="1:7" x14ac:dyDescent="0.25">
      <c r="A10" s="119" t="s">
        <v>70</v>
      </c>
      <c r="B10" s="120"/>
      <c r="C10" s="89"/>
      <c r="D10" s="89"/>
      <c r="E10" s="89"/>
      <c r="F10" s="89"/>
      <c r="G10" s="121"/>
    </row>
    <row r="11" spans="1:7" ht="13.8" thickBot="1" x14ac:dyDescent="0.3">
      <c r="A11" s="122" t="s">
        <v>149</v>
      </c>
      <c r="B11" s="123">
        <f>'9 školy mzdy'!C9</f>
        <v>0</v>
      </c>
      <c r="C11" s="333"/>
      <c r="D11" s="333">
        <f>'9 školy mzdy'!C15</f>
        <v>0</v>
      </c>
      <c r="E11" s="124"/>
      <c r="F11" s="333">
        <f>'9 školy mzdy'!C15</f>
        <v>0</v>
      </c>
      <c r="G11" s="335">
        <f>'9 školy mzdy'!C24</f>
        <v>0</v>
      </c>
    </row>
    <row r="12" spans="1:7" ht="13.8" thickBot="1" x14ac:dyDescent="0.3">
      <c r="A12" s="126" t="s">
        <v>1</v>
      </c>
      <c r="B12" s="127">
        <f>SUM(B8:B11)</f>
        <v>0</v>
      </c>
      <c r="C12" s="191" t="s">
        <v>6</v>
      </c>
      <c r="D12" s="191" t="s">
        <v>6</v>
      </c>
      <c r="E12" s="191" t="s">
        <v>6</v>
      </c>
      <c r="F12" s="191" t="s">
        <v>6</v>
      </c>
      <c r="G12" s="191" t="s">
        <v>6</v>
      </c>
    </row>
    <row r="14" spans="1:7" x14ac:dyDescent="0.25">
      <c r="C14" s="314"/>
    </row>
    <row r="15" spans="1:7" x14ac:dyDescent="0.25">
      <c r="A15" t="s">
        <v>131</v>
      </c>
    </row>
    <row r="16" spans="1:7" x14ac:dyDescent="0.25">
      <c r="A16"/>
    </row>
    <row r="17" spans="1:1" x14ac:dyDescent="0.25">
      <c r="A17" t="s">
        <v>132</v>
      </c>
    </row>
  </sheetData>
  <mergeCells count="6">
    <mergeCell ref="A2:G2"/>
    <mergeCell ref="A5:A6"/>
    <mergeCell ref="B5:B6"/>
    <mergeCell ref="C5:C6"/>
    <mergeCell ref="D5:D6"/>
    <mergeCell ref="E5:G5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5"/>
    <pageSetUpPr fitToPage="1"/>
  </sheetPr>
  <dimension ref="A2:G16"/>
  <sheetViews>
    <sheetView workbookViewId="0">
      <selection activeCell="F15" sqref="F15"/>
    </sheetView>
  </sheetViews>
  <sheetFormatPr defaultColWidth="8" defaultRowHeight="13.2" x14ac:dyDescent="0.25"/>
  <cols>
    <col min="1" max="1" width="25" style="16" customWidth="1"/>
    <col min="2" max="2" width="11.33203125" style="16" customWidth="1"/>
    <col min="3" max="3" width="10" style="16" customWidth="1"/>
    <col min="4" max="4" width="11" style="16" customWidth="1"/>
    <col min="5" max="5" width="9.5546875" style="16" customWidth="1"/>
    <col min="6" max="6" width="9.6640625" style="16" customWidth="1"/>
    <col min="7" max="7" width="10.44140625" style="16" bestFit="1" customWidth="1"/>
    <col min="8" max="16384" width="8" style="16"/>
  </cols>
  <sheetData>
    <row r="2" spans="1:7" x14ac:dyDescent="0.25">
      <c r="A2" s="368" t="s">
        <v>186</v>
      </c>
      <c r="B2" s="368"/>
      <c r="C2" s="368"/>
      <c r="D2" s="368"/>
      <c r="E2" s="368"/>
      <c r="F2" s="368"/>
      <c r="G2" s="368"/>
    </row>
    <row r="3" spans="1:7" x14ac:dyDescent="0.25">
      <c r="A3" t="s">
        <v>129</v>
      </c>
    </row>
    <row r="4" spans="1:7" ht="13.8" thickBot="1" x14ac:dyDescent="0.3">
      <c r="A4" t="s">
        <v>130</v>
      </c>
    </row>
    <row r="5" spans="1:7" x14ac:dyDescent="0.25">
      <c r="A5" s="369" t="s">
        <v>61</v>
      </c>
      <c r="B5" s="371" t="s">
        <v>62</v>
      </c>
      <c r="C5" s="371" t="s">
        <v>63</v>
      </c>
      <c r="D5" s="371" t="s">
        <v>64</v>
      </c>
      <c r="E5" s="373" t="s">
        <v>65</v>
      </c>
      <c r="F5" s="374"/>
      <c r="G5" s="375"/>
    </row>
    <row r="6" spans="1:7" ht="16.5" customHeight="1" thickBot="1" x14ac:dyDescent="0.3">
      <c r="A6" s="370"/>
      <c r="B6" s="372"/>
      <c r="C6" s="372"/>
      <c r="D6" s="372"/>
      <c r="E6" s="110" t="s">
        <v>66</v>
      </c>
      <c r="F6" s="110" t="s">
        <v>67</v>
      </c>
      <c r="G6" s="111" t="s">
        <v>68</v>
      </c>
    </row>
    <row r="7" spans="1:7" x14ac:dyDescent="0.25">
      <c r="A7" s="112" t="s">
        <v>140</v>
      </c>
      <c r="B7" s="113"/>
      <c r="C7" s="114"/>
      <c r="D7" s="114"/>
      <c r="E7" s="114"/>
      <c r="F7" s="114"/>
      <c r="G7" s="115"/>
    </row>
    <row r="8" spans="1:7" x14ac:dyDescent="0.25">
      <c r="A8" s="122" t="s">
        <v>71</v>
      </c>
      <c r="B8" s="123"/>
      <c r="C8" s="124"/>
      <c r="D8" s="124"/>
      <c r="E8" s="124"/>
      <c r="F8" s="124"/>
      <c r="G8" s="125"/>
    </row>
    <row r="9" spans="1:7" x14ac:dyDescent="0.25">
      <c r="A9" s="122" t="s">
        <v>72</v>
      </c>
      <c r="B9" s="123">
        <f>'9a ostatní mzdy'!C8</f>
        <v>0</v>
      </c>
      <c r="C9" s="124"/>
      <c r="D9" s="333">
        <f>'9a ostatní mzdy'!C14</f>
        <v>0</v>
      </c>
      <c r="E9" s="124"/>
      <c r="F9" s="333">
        <f>'9a ostatní mzdy'!C19</f>
        <v>0</v>
      </c>
      <c r="G9" s="335">
        <f>'9a ostatní mzdy'!C23</f>
        <v>0</v>
      </c>
    </row>
    <row r="10" spans="1:7" ht="13.8" thickBot="1" x14ac:dyDescent="0.3">
      <c r="A10" s="116" t="s">
        <v>73</v>
      </c>
      <c r="B10" s="117"/>
      <c r="C10" s="86"/>
      <c r="D10" s="86"/>
      <c r="E10" s="86"/>
      <c r="F10" s="86"/>
      <c r="G10" s="118"/>
    </row>
    <row r="11" spans="1:7" ht="13.8" thickBot="1" x14ac:dyDescent="0.3">
      <c r="A11" s="126" t="s">
        <v>1</v>
      </c>
      <c r="B11" s="127">
        <f>SUM(B7:B10)</f>
        <v>0</v>
      </c>
      <c r="C11" s="127">
        <f>SUM(C7:C10)</f>
        <v>0</v>
      </c>
      <c r="D11" s="191" t="s">
        <v>6</v>
      </c>
      <c r="E11" s="191" t="s">
        <v>6</v>
      </c>
      <c r="F11" s="191" t="s">
        <v>6</v>
      </c>
      <c r="G11" s="191" t="s">
        <v>6</v>
      </c>
    </row>
    <row r="14" spans="1:7" x14ac:dyDescent="0.25">
      <c r="A14" t="s">
        <v>131</v>
      </c>
    </row>
    <row r="15" spans="1:7" x14ac:dyDescent="0.25">
      <c r="A15"/>
    </row>
    <row r="16" spans="1:7" x14ac:dyDescent="0.25">
      <c r="A16" t="s">
        <v>132</v>
      </c>
    </row>
  </sheetData>
  <mergeCells count="6">
    <mergeCell ref="A2:G2"/>
    <mergeCell ref="A5:A6"/>
    <mergeCell ref="B5:B6"/>
    <mergeCell ref="C5:C6"/>
    <mergeCell ref="D5:D6"/>
    <mergeCell ref="E5:G5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N36"/>
  <sheetViews>
    <sheetView workbookViewId="0">
      <selection activeCell="J8" sqref="J8:N8"/>
    </sheetView>
  </sheetViews>
  <sheetFormatPr defaultRowHeight="13.2" x14ac:dyDescent="0.25"/>
  <cols>
    <col min="1" max="1" width="4" customWidth="1"/>
    <col min="2" max="2" width="5.109375" customWidth="1"/>
    <col min="3" max="3" width="55.109375" bestFit="1" customWidth="1"/>
    <col min="4" max="4" width="15.109375" customWidth="1"/>
    <col min="5" max="6" width="15" customWidth="1"/>
    <col min="7" max="7" width="16" bestFit="1" customWidth="1"/>
    <col min="8" max="8" width="15" customWidth="1"/>
    <col min="9" max="10" width="12.5546875" customWidth="1"/>
    <col min="12" max="12" width="14.109375" customWidth="1"/>
    <col min="13" max="13" width="15" customWidth="1"/>
    <col min="14" max="14" width="9.44140625" customWidth="1"/>
  </cols>
  <sheetData>
    <row r="1" spans="1:14" ht="13.8" thickBot="1" x14ac:dyDescent="0.3">
      <c r="A1" s="244"/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</row>
    <row r="2" spans="1:14" ht="13.8" thickBot="1" x14ac:dyDescent="0.3">
      <c r="A2" s="244"/>
      <c r="B2" s="244"/>
      <c r="C2" s="341"/>
      <c r="D2" s="342"/>
      <c r="E2" s="342"/>
      <c r="F2" s="343"/>
      <c r="G2" s="244" t="s">
        <v>180</v>
      </c>
      <c r="H2" s="244"/>
      <c r="I2" s="244"/>
      <c r="J2" s="244"/>
      <c r="K2" s="244"/>
      <c r="L2" s="244"/>
      <c r="M2" s="244"/>
      <c r="N2" s="244"/>
    </row>
    <row r="3" spans="1:14" ht="13.8" x14ac:dyDescent="0.25">
      <c r="A3" s="245" t="s">
        <v>150</v>
      </c>
      <c r="B3" s="245"/>
      <c r="C3" s="245" t="s">
        <v>208</v>
      </c>
      <c r="D3" s="245"/>
      <c r="E3" s="245"/>
      <c r="F3" s="245"/>
      <c r="G3" s="245"/>
      <c r="H3" s="245"/>
      <c r="I3" s="245"/>
      <c r="J3" s="245"/>
      <c r="K3" s="246"/>
      <c r="L3" s="244"/>
      <c r="M3" s="244"/>
      <c r="N3" s="244"/>
    </row>
    <row r="4" spans="1:14" ht="13.8" thickBot="1" x14ac:dyDescent="0.3">
      <c r="A4" s="244"/>
      <c r="B4" s="244"/>
      <c r="C4" s="244" t="s">
        <v>151</v>
      </c>
      <c r="D4" s="244"/>
      <c r="E4" s="244"/>
      <c r="F4" s="244"/>
      <c r="G4" s="244"/>
      <c r="H4" s="244"/>
      <c r="I4" s="244"/>
      <c r="J4" s="244"/>
      <c r="K4" s="247"/>
      <c r="L4" s="244"/>
      <c r="M4" s="244"/>
      <c r="N4" s="244"/>
    </row>
    <row r="5" spans="1:14" s="236" customFormat="1" ht="12.9" customHeight="1" x14ac:dyDescent="0.25">
      <c r="A5" s="248"/>
      <c r="B5" s="280"/>
      <c r="C5" s="249"/>
      <c r="D5" s="348" t="s">
        <v>204</v>
      </c>
      <c r="E5" s="348"/>
      <c r="F5" s="349" t="s">
        <v>205</v>
      </c>
      <c r="G5" s="349"/>
      <c r="H5" s="348" t="s">
        <v>245</v>
      </c>
      <c r="I5" s="348"/>
      <c r="J5" s="344" t="s">
        <v>12</v>
      </c>
      <c r="K5" s="344" t="s">
        <v>0</v>
      </c>
      <c r="L5" s="344" t="s">
        <v>229</v>
      </c>
      <c r="M5" s="344" t="s">
        <v>230</v>
      </c>
      <c r="N5" s="346" t="s">
        <v>152</v>
      </c>
    </row>
    <row r="6" spans="1:14" s="236" customFormat="1" x14ac:dyDescent="0.25">
      <c r="A6" s="250"/>
      <c r="B6" s="281"/>
      <c r="C6" s="251" t="s">
        <v>153</v>
      </c>
      <c r="D6" s="252" t="s">
        <v>154</v>
      </c>
      <c r="E6" s="252" t="s">
        <v>155</v>
      </c>
      <c r="F6" s="253" t="s">
        <v>154</v>
      </c>
      <c r="G6" s="253" t="s">
        <v>155</v>
      </c>
      <c r="H6" s="252" t="s">
        <v>156</v>
      </c>
      <c r="I6" s="252" t="s">
        <v>157</v>
      </c>
      <c r="J6" s="345"/>
      <c r="K6" s="345"/>
      <c r="L6" s="345"/>
      <c r="M6" s="345"/>
      <c r="N6" s="347"/>
    </row>
    <row r="7" spans="1:14" s="236" customFormat="1" ht="13.8" thickBot="1" x14ac:dyDescent="0.3">
      <c r="A7" s="254"/>
      <c r="B7" s="282"/>
      <c r="C7" s="255"/>
      <c r="D7" s="255">
        <v>1</v>
      </c>
      <c r="E7" s="256">
        <v>2</v>
      </c>
      <c r="F7" s="257">
        <v>3</v>
      </c>
      <c r="G7" s="257">
        <v>4</v>
      </c>
      <c r="H7" s="256">
        <v>5</v>
      </c>
      <c r="I7" s="258">
        <v>6</v>
      </c>
      <c r="J7" s="258" t="s">
        <v>158</v>
      </c>
      <c r="K7" s="258" t="s">
        <v>159</v>
      </c>
      <c r="L7" s="258" t="s">
        <v>160</v>
      </c>
      <c r="M7" s="258" t="s">
        <v>161</v>
      </c>
      <c r="N7" s="259" t="s">
        <v>162</v>
      </c>
    </row>
    <row r="8" spans="1:14" x14ac:dyDescent="0.25">
      <c r="A8" s="260">
        <v>1</v>
      </c>
      <c r="B8" s="283">
        <v>501</v>
      </c>
      <c r="C8" s="286" t="s">
        <v>191</v>
      </c>
      <c r="D8" s="261"/>
      <c r="E8" s="261"/>
      <c r="F8" s="261"/>
      <c r="G8" s="261"/>
      <c r="H8" s="261"/>
      <c r="I8" s="261"/>
      <c r="J8" s="311">
        <f t="shared" ref="J8:J27" si="0">I8-H8</f>
        <v>0</v>
      </c>
      <c r="K8" s="311" t="str">
        <f>IF(H8=0," - ",(I8/H8))</f>
        <v xml:space="preserve"> - </v>
      </c>
      <c r="L8" s="311" t="str">
        <f>IF(G8=0," - ",(I8/G8))</f>
        <v xml:space="preserve"> - </v>
      </c>
      <c r="M8" s="311" t="str">
        <f>IF(E8=0," - ",(H8/E8))</f>
        <v xml:space="preserve"> - </v>
      </c>
      <c r="N8" s="312" t="str">
        <f>IF(L8=0," - ",IF(M8=0," - ",IF(L8=" - "," - ",(M8/L8))))</f>
        <v xml:space="preserve"> - </v>
      </c>
    </row>
    <row r="9" spans="1:14" x14ac:dyDescent="0.25">
      <c r="A9" s="262">
        <v>2</v>
      </c>
      <c r="B9" s="284">
        <v>502</v>
      </c>
      <c r="C9" s="287" t="s">
        <v>192</v>
      </c>
      <c r="D9" s="264"/>
      <c r="E9" s="264"/>
      <c r="F9" s="264"/>
      <c r="G9" s="264"/>
      <c r="H9" s="264"/>
      <c r="I9" s="264"/>
      <c r="J9" s="311">
        <f t="shared" si="0"/>
        <v>0</v>
      </c>
      <c r="K9" s="311" t="str">
        <f t="shared" ref="K9:K27" si="1">IF(H9=0," - ",(I9/H9))</f>
        <v xml:space="preserve"> - </v>
      </c>
      <c r="L9" s="311" t="str">
        <f t="shared" ref="L9:L27" si="2">IF(G9=0," - ",(I9/G9))</f>
        <v xml:space="preserve"> - </v>
      </c>
      <c r="M9" s="311" t="str">
        <f t="shared" ref="M9:M27" si="3">IF(E9=0," - ",(H9/E9))</f>
        <v xml:space="preserve"> - </v>
      </c>
      <c r="N9" s="312" t="str">
        <f t="shared" ref="N9:N27" si="4">IF(L9=0," - ",IF(M9=0," - ",IF(L9=" - "," - ",(M9/L9))))</f>
        <v xml:space="preserve"> - </v>
      </c>
    </row>
    <row r="10" spans="1:14" x14ac:dyDescent="0.25">
      <c r="A10" s="260">
        <v>3</v>
      </c>
      <c r="B10" s="284">
        <v>504</v>
      </c>
      <c r="C10" s="287" t="s">
        <v>193</v>
      </c>
      <c r="D10" s="264"/>
      <c r="E10" s="264"/>
      <c r="F10" s="264"/>
      <c r="G10" s="264"/>
      <c r="H10" s="264"/>
      <c r="I10" s="264"/>
      <c r="J10" s="311">
        <f t="shared" si="0"/>
        <v>0</v>
      </c>
      <c r="K10" s="311" t="str">
        <f t="shared" si="1"/>
        <v xml:space="preserve"> - </v>
      </c>
      <c r="L10" s="311" t="str">
        <f t="shared" si="2"/>
        <v xml:space="preserve"> - </v>
      </c>
      <c r="M10" s="311" t="str">
        <f t="shared" si="3"/>
        <v xml:space="preserve"> - </v>
      </c>
      <c r="N10" s="312" t="str">
        <f t="shared" si="4"/>
        <v xml:space="preserve"> - </v>
      </c>
    </row>
    <row r="11" spans="1:14" x14ac:dyDescent="0.25">
      <c r="A11" s="262">
        <v>4</v>
      </c>
      <c r="B11" s="284">
        <v>511</v>
      </c>
      <c r="C11" s="265" t="s">
        <v>194</v>
      </c>
      <c r="D11" s="264"/>
      <c r="E11" s="264"/>
      <c r="F11" s="264"/>
      <c r="G11" s="264"/>
      <c r="H11" s="264"/>
      <c r="I11" s="264"/>
      <c r="J11" s="311">
        <f t="shared" si="0"/>
        <v>0</v>
      </c>
      <c r="K11" s="311" t="str">
        <f t="shared" si="1"/>
        <v xml:space="preserve"> - </v>
      </c>
      <c r="L11" s="311" t="str">
        <f t="shared" si="2"/>
        <v xml:space="preserve"> - </v>
      </c>
      <c r="M11" s="311" t="str">
        <f t="shared" si="3"/>
        <v xml:space="preserve"> - </v>
      </c>
      <c r="N11" s="312" t="str">
        <f t="shared" si="4"/>
        <v xml:space="preserve"> - </v>
      </c>
    </row>
    <row r="12" spans="1:14" x14ac:dyDescent="0.25">
      <c r="A12" s="260">
        <v>5</v>
      </c>
      <c r="B12" s="284">
        <v>512</v>
      </c>
      <c r="C12" s="265" t="s">
        <v>195</v>
      </c>
      <c r="D12" s="264"/>
      <c r="E12" s="264"/>
      <c r="F12" s="264"/>
      <c r="G12" s="264"/>
      <c r="H12" s="264"/>
      <c r="I12" s="264"/>
      <c r="J12" s="311">
        <f t="shared" si="0"/>
        <v>0</v>
      </c>
      <c r="K12" s="311" t="str">
        <f t="shared" si="1"/>
        <v xml:space="preserve"> - </v>
      </c>
      <c r="L12" s="311" t="str">
        <f t="shared" si="2"/>
        <v xml:space="preserve"> - </v>
      </c>
      <c r="M12" s="311" t="str">
        <f t="shared" si="3"/>
        <v xml:space="preserve"> - </v>
      </c>
      <c r="N12" s="312" t="str">
        <f t="shared" si="4"/>
        <v xml:space="preserve"> - </v>
      </c>
    </row>
    <row r="13" spans="1:14" x14ac:dyDescent="0.25">
      <c r="A13" s="262">
        <v>6</v>
      </c>
      <c r="B13" s="284">
        <v>513</v>
      </c>
      <c r="C13" s="268" t="s">
        <v>196</v>
      </c>
      <c r="D13" s="261"/>
      <c r="E13" s="261"/>
      <c r="F13" s="261"/>
      <c r="G13" s="261"/>
      <c r="H13" s="261"/>
      <c r="I13" s="261"/>
      <c r="J13" s="311">
        <f t="shared" si="0"/>
        <v>0</v>
      </c>
      <c r="K13" s="311" t="str">
        <f t="shared" si="1"/>
        <v xml:space="preserve"> - </v>
      </c>
      <c r="L13" s="311" t="str">
        <f t="shared" si="2"/>
        <v xml:space="preserve"> - </v>
      </c>
      <c r="M13" s="311" t="str">
        <f t="shared" si="3"/>
        <v xml:space="preserve"> - </v>
      </c>
      <c r="N13" s="312" t="str">
        <f t="shared" si="4"/>
        <v xml:space="preserve"> - </v>
      </c>
    </row>
    <row r="14" spans="1:14" x14ac:dyDescent="0.25">
      <c r="A14" s="260">
        <v>7</v>
      </c>
      <c r="B14" s="284">
        <v>518</v>
      </c>
      <c r="C14" s="265" t="s">
        <v>231</v>
      </c>
      <c r="D14" s="264"/>
      <c r="E14" s="264"/>
      <c r="F14" s="264"/>
      <c r="G14" s="264"/>
      <c r="H14" s="264"/>
      <c r="I14" s="264"/>
      <c r="J14" s="311">
        <f t="shared" si="0"/>
        <v>0</v>
      </c>
      <c r="K14" s="311" t="str">
        <f t="shared" si="1"/>
        <v xml:space="preserve"> - </v>
      </c>
      <c r="L14" s="311" t="str">
        <f t="shared" si="2"/>
        <v xml:space="preserve"> - </v>
      </c>
      <c r="M14" s="311" t="str">
        <f t="shared" si="3"/>
        <v xml:space="preserve"> - </v>
      </c>
      <c r="N14" s="312" t="str">
        <f t="shared" si="4"/>
        <v xml:space="preserve"> - </v>
      </c>
    </row>
    <row r="15" spans="1:14" x14ac:dyDescent="0.25">
      <c r="A15" s="262">
        <v>8</v>
      </c>
      <c r="B15" s="284">
        <v>521</v>
      </c>
      <c r="C15" s="265" t="s">
        <v>197</v>
      </c>
      <c r="D15" s="264"/>
      <c r="E15" s="264"/>
      <c r="F15" s="264"/>
      <c r="G15" s="264"/>
      <c r="H15" s="264"/>
      <c r="I15" s="264"/>
      <c r="J15" s="311">
        <f t="shared" si="0"/>
        <v>0</v>
      </c>
      <c r="K15" s="311" t="str">
        <f t="shared" si="1"/>
        <v xml:space="preserve"> - </v>
      </c>
      <c r="L15" s="311" t="str">
        <f t="shared" si="2"/>
        <v xml:space="preserve"> - </v>
      </c>
      <c r="M15" s="311" t="str">
        <f t="shared" si="3"/>
        <v xml:space="preserve"> - </v>
      </c>
      <c r="N15" s="312" t="str">
        <f t="shared" si="4"/>
        <v xml:space="preserve"> - </v>
      </c>
    </row>
    <row r="16" spans="1:14" x14ac:dyDescent="0.25">
      <c r="A16" s="260">
        <v>9</v>
      </c>
      <c r="B16" s="284">
        <v>524</v>
      </c>
      <c r="C16" s="265" t="s">
        <v>198</v>
      </c>
      <c r="D16" s="264"/>
      <c r="E16" s="264"/>
      <c r="F16" s="264"/>
      <c r="G16" s="264"/>
      <c r="H16" s="264"/>
      <c r="I16" s="264"/>
      <c r="J16" s="311">
        <f t="shared" si="0"/>
        <v>0</v>
      </c>
      <c r="K16" s="311" t="str">
        <f t="shared" si="1"/>
        <v xml:space="preserve"> - </v>
      </c>
      <c r="L16" s="311" t="str">
        <f t="shared" si="2"/>
        <v xml:space="preserve"> - </v>
      </c>
      <c r="M16" s="311" t="str">
        <f t="shared" si="3"/>
        <v xml:space="preserve"> - </v>
      </c>
      <c r="N16" s="312" t="str">
        <f t="shared" si="4"/>
        <v xml:space="preserve"> - </v>
      </c>
    </row>
    <row r="17" spans="1:14" x14ac:dyDescent="0.25">
      <c r="A17" s="262">
        <v>10</v>
      </c>
      <c r="B17" s="284">
        <v>525</v>
      </c>
      <c r="C17" s="265" t="s">
        <v>199</v>
      </c>
      <c r="D17" s="264"/>
      <c r="E17" s="264"/>
      <c r="F17" s="264"/>
      <c r="G17" s="264"/>
      <c r="H17" s="264"/>
      <c r="I17" s="264"/>
      <c r="J17" s="311">
        <f t="shared" si="0"/>
        <v>0</v>
      </c>
      <c r="K17" s="311" t="str">
        <f t="shared" si="1"/>
        <v xml:space="preserve"> - </v>
      </c>
      <c r="L17" s="311" t="str">
        <f t="shared" si="2"/>
        <v xml:space="preserve"> - </v>
      </c>
      <c r="M17" s="311" t="str">
        <f t="shared" si="3"/>
        <v xml:space="preserve"> - </v>
      </c>
      <c r="N17" s="312" t="str">
        <f t="shared" si="4"/>
        <v xml:space="preserve"> - </v>
      </c>
    </row>
    <row r="18" spans="1:14" x14ac:dyDescent="0.25">
      <c r="A18" s="260">
        <v>11</v>
      </c>
      <c r="B18" s="284">
        <v>527</v>
      </c>
      <c r="C18" s="265" t="s">
        <v>200</v>
      </c>
      <c r="D18" s="264"/>
      <c r="E18" s="264"/>
      <c r="F18" s="264"/>
      <c r="G18" s="264"/>
      <c r="H18" s="264"/>
      <c r="I18" s="264"/>
      <c r="J18" s="311">
        <f t="shared" si="0"/>
        <v>0</v>
      </c>
      <c r="K18" s="311" t="str">
        <f t="shared" si="1"/>
        <v xml:space="preserve"> - </v>
      </c>
      <c r="L18" s="311" t="str">
        <f t="shared" si="2"/>
        <v xml:space="preserve"> - </v>
      </c>
      <c r="M18" s="311" t="str">
        <f t="shared" si="3"/>
        <v xml:space="preserve"> - </v>
      </c>
      <c r="N18" s="312" t="str">
        <f t="shared" si="4"/>
        <v xml:space="preserve"> - </v>
      </c>
    </row>
    <row r="19" spans="1:14" x14ac:dyDescent="0.25">
      <c r="A19" s="262">
        <v>12</v>
      </c>
      <c r="B19" s="284">
        <v>528</v>
      </c>
      <c r="C19" s="265" t="s">
        <v>201</v>
      </c>
      <c r="D19" s="264"/>
      <c r="E19" s="264"/>
      <c r="F19" s="264"/>
      <c r="G19" s="264"/>
      <c r="H19" s="264"/>
      <c r="I19" s="264"/>
      <c r="J19" s="311">
        <f t="shared" si="0"/>
        <v>0</v>
      </c>
      <c r="K19" s="311" t="str">
        <f t="shared" si="1"/>
        <v xml:space="preserve"> - </v>
      </c>
      <c r="L19" s="311" t="str">
        <f t="shared" si="2"/>
        <v xml:space="preserve"> - </v>
      </c>
      <c r="M19" s="311" t="str">
        <f t="shared" si="3"/>
        <v xml:space="preserve"> - </v>
      </c>
      <c r="N19" s="312" t="str">
        <f t="shared" si="4"/>
        <v xml:space="preserve"> - </v>
      </c>
    </row>
    <row r="20" spans="1:14" x14ac:dyDescent="0.25">
      <c r="A20" s="260">
        <v>13</v>
      </c>
      <c r="B20" s="284">
        <v>531</v>
      </c>
      <c r="C20" s="265" t="s">
        <v>202</v>
      </c>
      <c r="D20" s="264"/>
      <c r="E20" s="264"/>
      <c r="F20" s="264"/>
      <c r="G20" s="264"/>
      <c r="H20" s="264"/>
      <c r="I20" s="264"/>
      <c r="J20" s="311">
        <f t="shared" si="0"/>
        <v>0</v>
      </c>
      <c r="K20" s="311" t="str">
        <f t="shared" si="1"/>
        <v xml:space="preserve"> - </v>
      </c>
      <c r="L20" s="311" t="str">
        <f t="shared" si="2"/>
        <v xml:space="preserve"> - </v>
      </c>
      <c r="M20" s="311" t="str">
        <f t="shared" si="3"/>
        <v xml:space="preserve"> - </v>
      </c>
      <c r="N20" s="312" t="str">
        <f t="shared" si="4"/>
        <v xml:space="preserve"> - </v>
      </c>
    </row>
    <row r="21" spans="1:14" x14ac:dyDescent="0.25">
      <c r="A21" s="262">
        <v>14</v>
      </c>
      <c r="B21" s="284">
        <v>538</v>
      </c>
      <c r="C21" s="265" t="s">
        <v>203</v>
      </c>
      <c r="D21" s="264"/>
      <c r="E21" s="264"/>
      <c r="F21" s="264"/>
      <c r="G21" s="264"/>
      <c r="H21" s="264"/>
      <c r="I21" s="264"/>
      <c r="J21" s="311">
        <f t="shared" si="0"/>
        <v>0</v>
      </c>
      <c r="K21" s="311" t="str">
        <f t="shared" si="1"/>
        <v xml:space="preserve"> - </v>
      </c>
      <c r="L21" s="311" t="str">
        <f t="shared" si="2"/>
        <v xml:space="preserve"> - </v>
      </c>
      <c r="M21" s="311" t="str">
        <f t="shared" si="3"/>
        <v xml:space="preserve"> - </v>
      </c>
      <c r="N21" s="312" t="str">
        <f t="shared" si="4"/>
        <v xml:space="preserve"> - </v>
      </c>
    </row>
    <row r="22" spans="1:14" x14ac:dyDescent="0.25">
      <c r="A22" s="260">
        <v>15</v>
      </c>
      <c r="B22" s="284">
        <v>549</v>
      </c>
      <c r="C22" s="265" t="s">
        <v>236</v>
      </c>
      <c r="D22" s="264"/>
      <c r="E22" s="264"/>
      <c r="F22" s="264"/>
      <c r="G22" s="264"/>
      <c r="H22" s="264"/>
      <c r="I22" s="264"/>
      <c r="J22" s="311">
        <f t="shared" si="0"/>
        <v>0</v>
      </c>
      <c r="K22" s="311"/>
      <c r="L22" s="311" t="str">
        <f t="shared" si="2"/>
        <v xml:space="preserve"> - </v>
      </c>
      <c r="M22" s="311" t="str">
        <f t="shared" si="3"/>
        <v xml:space="preserve"> - </v>
      </c>
      <c r="N22" s="312" t="str">
        <f t="shared" si="4"/>
        <v xml:space="preserve"> - </v>
      </c>
    </row>
    <row r="23" spans="1:14" x14ac:dyDescent="0.25">
      <c r="A23" s="262">
        <v>16</v>
      </c>
      <c r="B23" s="284">
        <v>551</v>
      </c>
      <c r="C23" s="265" t="s">
        <v>207</v>
      </c>
      <c r="D23" s="264"/>
      <c r="E23" s="264"/>
      <c r="F23" s="264"/>
      <c r="G23" s="264"/>
      <c r="H23" s="264"/>
      <c r="I23" s="264"/>
      <c r="J23" s="311">
        <f t="shared" si="0"/>
        <v>0</v>
      </c>
      <c r="K23" s="311" t="str">
        <f t="shared" si="1"/>
        <v xml:space="preserve"> - </v>
      </c>
      <c r="L23" s="311" t="str">
        <f t="shared" si="2"/>
        <v xml:space="preserve"> - </v>
      </c>
      <c r="M23" s="311" t="str">
        <f t="shared" si="3"/>
        <v xml:space="preserve"> - </v>
      </c>
      <c r="N23" s="312" t="str">
        <f t="shared" si="4"/>
        <v xml:space="preserve"> - </v>
      </c>
    </row>
    <row r="24" spans="1:14" x14ac:dyDescent="0.25">
      <c r="A24" s="260">
        <v>17</v>
      </c>
      <c r="B24" s="284">
        <v>558</v>
      </c>
      <c r="C24" s="288" t="s">
        <v>272</v>
      </c>
      <c r="D24" s="267"/>
      <c r="E24" s="267"/>
      <c r="F24" s="264"/>
      <c r="G24" s="266"/>
      <c r="H24" s="264"/>
      <c r="I24" s="264"/>
      <c r="J24" s="311">
        <f t="shared" si="0"/>
        <v>0</v>
      </c>
      <c r="K24" s="311" t="str">
        <f t="shared" si="1"/>
        <v xml:space="preserve"> - </v>
      </c>
      <c r="L24" s="311" t="str">
        <f t="shared" si="2"/>
        <v xml:space="preserve"> - </v>
      </c>
      <c r="M24" s="311" t="str">
        <f t="shared" si="3"/>
        <v xml:space="preserve"> - </v>
      </c>
      <c r="N24" s="312" t="str">
        <f t="shared" si="4"/>
        <v xml:space="preserve"> - </v>
      </c>
    </row>
    <row r="25" spans="1:14" s="239" customFormat="1" x14ac:dyDescent="0.25">
      <c r="A25" s="262">
        <v>18</v>
      </c>
      <c r="B25" s="299">
        <v>562</v>
      </c>
      <c r="C25" s="300" t="s">
        <v>209</v>
      </c>
      <c r="D25" s="301"/>
      <c r="E25" s="301"/>
      <c r="F25" s="264"/>
      <c r="G25" s="302"/>
      <c r="H25" s="264"/>
      <c r="I25" s="264"/>
      <c r="J25" s="311">
        <f t="shared" si="0"/>
        <v>0</v>
      </c>
      <c r="K25" s="311" t="str">
        <f t="shared" si="1"/>
        <v xml:space="preserve"> - </v>
      </c>
      <c r="L25" s="311" t="str">
        <f t="shared" si="2"/>
        <v xml:space="preserve"> - </v>
      </c>
      <c r="M25" s="311" t="str">
        <f t="shared" si="3"/>
        <v xml:space="preserve"> - </v>
      </c>
      <c r="N25" s="312" t="str">
        <f t="shared" si="4"/>
        <v xml:space="preserve"> - </v>
      </c>
    </row>
    <row r="26" spans="1:14" x14ac:dyDescent="0.25">
      <c r="A26" s="260">
        <v>19</v>
      </c>
      <c r="B26" s="284">
        <v>591</v>
      </c>
      <c r="C26" s="288" t="s">
        <v>210</v>
      </c>
      <c r="D26" s="267"/>
      <c r="E26" s="267"/>
      <c r="F26" s="264"/>
      <c r="G26" s="266"/>
      <c r="H26" s="264"/>
      <c r="I26" s="264"/>
      <c r="J26" s="311">
        <f t="shared" si="0"/>
        <v>0</v>
      </c>
      <c r="K26" s="311" t="str">
        <f t="shared" si="1"/>
        <v xml:space="preserve"> - </v>
      </c>
      <c r="L26" s="311" t="str">
        <f t="shared" si="2"/>
        <v xml:space="preserve"> - </v>
      </c>
      <c r="M26" s="311" t="str">
        <f t="shared" si="3"/>
        <v xml:space="preserve"> - </v>
      </c>
      <c r="N26" s="312" t="str">
        <f t="shared" si="4"/>
        <v xml:space="preserve"> - </v>
      </c>
    </row>
    <row r="27" spans="1:14" ht="13.8" thickBot="1" x14ac:dyDescent="0.3">
      <c r="A27" s="262">
        <v>20</v>
      </c>
      <c r="B27" s="284">
        <v>595</v>
      </c>
      <c r="C27" s="288" t="s">
        <v>211</v>
      </c>
      <c r="D27" s="267"/>
      <c r="E27" s="267"/>
      <c r="F27" s="264"/>
      <c r="G27" s="266"/>
      <c r="H27" s="264"/>
      <c r="I27" s="264"/>
      <c r="J27" s="311">
        <f t="shared" si="0"/>
        <v>0</v>
      </c>
      <c r="K27" s="311" t="str">
        <f t="shared" si="1"/>
        <v xml:space="preserve"> - </v>
      </c>
      <c r="L27" s="311" t="str">
        <f t="shared" si="2"/>
        <v xml:space="preserve"> - </v>
      </c>
      <c r="M27" s="311" t="str">
        <f t="shared" si="3"/>
        <v xml:space="preserve"> - </v>
      </c>
      <c r="N27" s="312" t="str">
        <f t="shared" si="4"/>
        <v xml:space="preserve"> - </v>
      </c>
    </row>
    <row r="28" spans="1:14" ht="13.8" thickBot="1" x14ac:dyDescent="0.3">
      <c r="A28" s="260">
        <v>21</v>
      </c>
      <c r="B28" s="285"/>
      <c r="C28" s="269" t="s">
        <v>164</v>
      </c>
      <c r="D28" s="270">
        <f>SUM(D8:D27)</f>
        <v>0</v>
      </c>
      <c r="E28" s="270">
        <f t="shared" ref="E28:J28" si="5">SUM(E8:E27)</f>
        <v>0</v>
      </c>
      <c r="F28" s="270">
        <f t="shared" si="5"/>
        <v>0</v>
      </c>
      <c r="G28" s="270">
        <f t="shared" si="5"/>
        <v>0</v>
      </c>
      <c r="H28" s="270">
        <f t="shared" si="5"/>
        <v>0</v>
      </c>
      <c r="I28" s="270">
        <f t="shared" si="5"/>
        <v>0</v>
      </c>
      <c r="J28" s="270">
        <f t="shared" si="5"/>
        <v>0</v>
      </c>
      <c r="K28" s="270"/>
      <c r="L28" s="270"/>
      <c r="M28" s="270"/>
      <c r="N28" s="270"/>
    </row>
    <row r="29" spans="1:14" x14ac:dyDescent="0.25">
      <c r="C29" s="7"/>
      <c r="D29" s="7"/>
      <c r="E29" s="7"/>
      <c r="F29" s="7"/>
      <c r="G29" s="7"/>
      <c r="J29" s="1"/>
      <c r="K29" s="1"/>
    </row>
    <row r="30" spans="1:14" x14ac:dyDescent="0.25">
      <c r="C30" t="s">
        <v>131</v>
      </c>
    </row>
    <row r="31" spans="1:14" x14ac:dyDescent="0.25">
      <c r="H31" s="308" t="s">
        <v>237</v>
      </c>
    </row>
    <row r="32" spans="1:14" x14ac:dyDescent="0.25">
      <c r="C32" t="s">
        <v>132</v>
      </c>
      <c r="H32" t="s">
        <v>238</v>
      </c>
      <c r="I32" t="s">
        <v>239</v>
      </c>
    </row>
    <row r="33" spans="3:9" x14ac:dyDescent="0.25">
      <c r="H33" t="s">
        <v>240</v>
      </c>
      <c r="I33" t="s">
        <v>241</v>
      </c>
    </row>
    <row r="34" spans="3:9" x14ac:dyDescent="0.25">
      <c r="H34" t="s">
        <v>242</v>
      </c>
      <c r="I34" t="s">
        <v>243</v>
      </c>
    </row>
    <row r="35" spans="3:9" x14ac:dyDescent="0.25">
      <c r="C35" s="309" t="s">
        <v>235</v>
      </c>
      <c r="D35" s="309"/>
      <c r="E35" s="310"/>
      <c r="F35" s="310"/>
      <c r="G35">
        <v>1</v>
      </c>
    </row>
    <row r="36" spans="3:9" x14ac:dyDescent="0.25">
      <c r="C36" s="308"/>
      <c r="D36" s="308"/>
    </row>
  </sheetData>
  <mergeCells count="9">
    <mergeCell ref="C2:F2"/>
    <mergeCell ref="M5:M6"/>
    <mergeCell ref="N5:N6"/>
    <mergeCell ref="D5:E5"/>
    <mergeCell ref="F5:G5"/>
    <mergeCell ref="H5:I5"/>
    <mergeCell ref="J5:J6"/>
    <mergeCell ref="K5:K6"/>
    <mergeCell ref="L5:L6"/>
  </mergeCells>
  <dataValidations disablePrompts="1" count="1">
    <dataValidation type="list" allowBlank="1" showInputMessage="1" showErrorMessage="1" sqref="C2:F2" xr:uid="{00000000-0002-0000-0100-000000000000}">
      <formula1>#REF!</formula1>
    </dataValidation>
  </dataValidations>
  <pageMargins left="0.70866141732283472" right="0.70866141732283472" top="0.78740157480314965" bottom="0.78740157480314965" header="0.31496062992125984" footer="0.31496062992125984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N42"/>
  <sheetViews>
    <sheetView workbookViewId="0">
      <selection activeCell="L18" sqref="K18:L18"/>
    </sheetView>
  </sheetViews>
  <sheetFormatPr defaultRowHeight="13.2" x14ac:dyDescent="0.25"/>
  <cols>
    <col min="3" max="3" width="76.44140625" bestFit="1" customWidth="1"/>
    <col min="4" max="4" width="13.109375" bestFit="1" customWidth="1"/>
    <col min="5" max="5" width="15" bestFit="1" customWidth="1"/>
    <col min="6" max="6" width="13.109375" bestFit="1" customWidth="1"/>
    <col min="7" max="7" width="15" bestFit="1" customWidth="1"/>
    <col min="8" max="8" width="11.88671875" bestFit="1" customWidth="1"/>
    <col min="9" max="9" width="10.33203125" bestFit="1" customWidth="1"/>
    <col min="10" max="10" width="10.44140625" customWidth="1"/>
    <col min="11" max="11" width="7.6640625" customWidth="1"/>
    <col min="12" max="12" width="15.5546875" customWidth="1"/>
    <col min="13" max="13" width="15.33203125" customWidth="1"/>
    <col min="14" max="14" width="11.44140625" customWidth="1"/>
  </cols>
  <sheetData>
    <row r="1" spans="1:14" ht="13.8" thickBot="1" x14ac:dyDescent="0.3">
      <c r="A1" s="244"/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</row>
    <row r="2" spans="1:14" ht="13.8" thickBot="1" x14ac:dyDescent="0.3">
      <c r="A2" s="244"/>
      <c r="B2" s="244"/>
      <c r="C2" s="341"/>
      <c r="D2" s="342"/>
      <c r="E2" s="342"/>
      <c r="F2" s="343"/>
      <c r="G2" s="244" t="s">
        <v>180</v>
      </c>
      <c r="H2" s="244"/>
      <c r="I2" s="244"/>
      <c r="J2" s="244"/>
      <c r="K2" s="244"/>
      <c r="L2" s="244"/>
      <c r="M2" s="244"/>
      <c r="N2" s="244"/>
    </row>
    <row r="3" spans="1:14" x14ac:dyDescent="0.25">
      <c r="A3" s="354" t="s">
        <v>212</v>
      </c>
      <c r="B3" s="354"/>
      <c r="C3" s="354"/>
      <c r="D3" s="354"/>
      <c r="E3" s="354"/>
      <c r="F3" s="354"/>
      <c r="G3" s="354"/>
      <c r="H3" s="271"/>
      <c r="I3" s="271"/>
      <c r="J3" s="271"/>
      <c r="K3" s="271"/>
      <c r="L3" s="271"/>
      <c r="M3" s="244"/>
      <c r="N3" s="244"/>
    </row>
    <row r="4" spans="1:14" ht="13.8" thickBot="1" x14ac:dyDescent="0.3">
      <c r="A4" s="244" t="s">
        <v>133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72"/>
      <c r="M4" s="244"/>
      <c r="N4" s="244"/>
    </row>
    <row r="5" spans="1:14" s="236" customFormat="1" ht="12.75" customHeight="1" x14ac:dyDescent="0.25">
      <c r="A5" s="248"/>
      <c r="B5" s="280"/>
      <c r="C5" s="249"/>
      <c r="D5" s="348" t="s">
        <v>204</v>
      </c>
      <c r="E5" s="355"/>
      <c r="F5" s="356" t="s">
        <v>205</v>
      </c>
      <c r="G5" s="349"/>
      <c r="H5" s="348" t="s">
        <v>163</v>
      </c>
      <c r="I5" s="348"/>
      <c r="J5" s="344" t="s">
        <v>12</v>
      </c>
      <c r="K5" s="344" t="s">
        <v>0</v>
      </c>
      <c r="L5" s="344" t="s">
        <v>229</v>
      </c>
      <c r="M5" s="344" t="s">
        <v>230</v>
      </c>
      <c r="N5" s="346" t="s">
        <v>152</v>
      </c>
    </row>
    <row r="6" spans="1:14" s="236" customFormat="1" x14ac:dyDescent="0.25">
      <c r="A6" s="273" t="s">
        <v>7</v>
      </c>
      <c r="B6" s="289"/>
      <c r="C6" s="251" t="s">
        <v>8</v>
      </c>
      <c r="D6" s="252" t="s">
        <v>154</v>
      </c>
      <c r="E6" s="306" t="s">
        <v>155</v>
      </c>
      <c r="F6" s="281" t="s">
        <v>154</v>
      </c>
      <c r="G6" s="252" t="s">
        <v>155</v>
      </c>
      <c r="H6" s="252" t="s">
        <v>156</v>
      </c>
      <c r="I6" s="252" t="s">
        <v>157</v>
      </c>
      <c r="J6" s="345"/>
      <c r="K6" s="345"/>
      <c r="L6" s="345"/>
      <c r="M6" s="345"/>
      <c r="N6" s="347"/>
    </row>
    <row r="7" spans="1:14" s="236" customFormat="1" ht="13.8" thickBot="1" x14ac:dyDescent="0.3">
      <c r="A7" s="254"/>
      <c r="B7" s="282"/>
      <c r="C7" s="255"/>
      <c r="D7" s="255">
        <v>1</v>
      </c>
      <c r="E7" s="307">
        <v>2</v>
      </c>
      <c r="F7" s="304">
        <v>3</v>
      </c>
      <c r="G7" s="256">
        <v>4</v>
      </c>
      <c r="H7" s="256">
        <v>5</v>
      </c>
      <c r="I7" s="258">
        <v>6</v>
      </c>
      <c r="J7" s="258" t="s">
        <v>158</v>
      </c>
      <c r="K7" s="258" t="s">
        <v>159</v>
      </c>
      <c r="L7" s="258" t="s">
        <v>160</v>
      </c>
      <c r="M7" s="258" t="s">
        <v>161</v>
      </c>
      <c r="N7" s="259" t="s">
        <v>162</v>
      </c>
    </row>
    <row r="8" spans="1:14" x14ac:dyDescent="0.25">
      <c r="A8" s="274">
        <v>1</v>
      </c>
      <c r="B8" s="290">
        <v>601</v>
      </c>
      <c r="C8" s="298" t="s">
        <v>214</v>
      </c>
      <c r="D8" s="305"/>
      <c r="E8" s="261"/>
      <c r="F8" s="261"/>
      <c r="G8" s="261"/>
      <c r="H8" s="261"/>
      <c r="I8" s="261"/>
      <c r="J8" s="311">
        <f t="shared" ref="J8" si="0">I8-H8</f>
        <v>0</v>
      </c>
      <c r="K8" s="311" t="str">
        <f>IF(H8=0," - ",(I8/H8))</f>
        <v xml:space="preserve"> - </v>
      </c>
      <c r="L8" s="311" t="str">
        <f>IF(G8=0," - ",(I8/G8))</f>
        <v xml:space="preserve"> - </v>
      </c>
      <c r="M8" s="311" t="str">
        <f>IF(E8=0," - ",(H8/E8))</f>
        <v xml:space="preserve"> - </v>
      </c>
      <c r="N8" s="312" t="str">
        <f>IF(L8=0," - ",IF(M8=0," - ",IF(L8=" - "," - ",(M8/L8))))</f>
        <v xml:space="preserve"> - </v>
      </c>
    </row>
    <row r="9" spans="1:14" x14ac:dyDescent="0.25">
      <c r="A9" s="275">
        <v>2</v>
      </c>
      <c r="B9" s="291">
        <v>602</v>
      </c>
      <c r="C9" s="276" t="s">
        <v>215</v>
      </c>
      <c r="D9" s="303"/>
      <c r="E9" s="263"/>
      <c r="F9" s="264"/>
      <c r="G9" s="264"/>
      <c r="H9" s="264"/>
      <c r="I9" s="264"/>
      <c r="J9" s="311">
        <f t="shared" ref="J9:J27" si="1">I9-H9</f>
        <v>0</v>
      </c>
      <c r="K9" s="311" t="str">
        <f t="shared" ref="K9:K27" si="2">IF(H9=0," - ",(I9/H9))</f>
        <v xml:space="preserve"> - </v>
      </c>
      <c r="L9" s="311" t="str">
        <f t="shared" ref="L9:L27" si="3">IF(G9=0," - ",(I9/G9))</f>
        <v xml:space="preserve"> - </v>
      </c>
      <c r="M9" s="311" t="str">
        <f t="shared" ref="M9:M27" si="4">IF(E9=0," - ",(H9/E9))</f>
        <v xml:space="preserve"> - </v>
      </c>
      <c r="N9" s="312" t="str">
        <f t="shared" ref="N9:N27" si="5">IF(L9=0," - ",IF(M9=0," - ",IF(L9=" - "," - ",(M9/L9))))</f>
        <v xml:space="preserve"> - </v>
      </c>
    </row>
    <row r="10" spans="1:14" x14ac:dyDescent="0.25">
      <c r="A10" s="274">
        <v>3</v>
      </c>
      <c r="B10" s="291">
        <v>603</v>
      </c>
      <c r="C10" s="276" t="s">
        <v>216</v>
      </c>
      <c r="D10" s="303"/>
      <c r="E10" s="263"/>
      <c r="F10" s="264"/>
      <c r="G10" s="264"/>
      <c r="H10" s="264"/>
      <c r="I10" s="264"/>
      <c r="J10" s="311">
        <f t="shared" si="1"/>
        <v>0</v>
      </c>
      <c r="K10" s="311" t="str">
        <f t="shared" si="2"/>
        <v xml:space="preserve"> - </v>
      </c>
      <c r="L10" s="311" t="str">
        <f t="shared" si="3"/>
        <v xml:space="preserve"> - </v>
      </c>
      <c r="M10" s="311" t="str">
        <f t="shared" si="4"/>
        <v xml:space="preserve"> - </v>
      </c>
      <c r="N10" s="312" t="str">
        <f t="shared" si="5"/>
        <v xml:space="preserve"> - </v>
      </c>
    </row>
    <row r="11" spans="1:14" x14ac:dyDescent="0.25">
      <c r="A11" s="275">
        <v>4</v>
      </c>
      <c r="B11" s="291">
        <v>604</v>
      </c>
      <c r="C11" s="268" t="s">
        <v>217</v>
      </c>
      <c r="D11" s="303"/>
      <c r="E11" s="261"/>
      <c r="F11" s="261"/>
      <c r="G11" s="261"/>
      <c r="H11" s="261"/>
      <c r="I11" s="261"/>
      <c r="J11" s="311">
        <f t="shared" si="1"/>
        <v>0</v>
      </c>
      <c r="K11" s="311" t="str">
        <f t="shared" si="2"/>
        <v xml:space="preserve"> - </v>
      </c>
      <c r="L11" s="311" t="str">
        <f t="shared" si="3"/>
        <v xml:space="preserve"> - </v>
      </c>
      <c r="M11" s="311" t="str">
        <f t="shared" si="4"/>
        <v xml:space="preserve"> - </v>
      </c>
      <c r="N11" s="312" t="str">
        <f t="shared" si="5"/>
        <v xml:space="preserve"> - </v>
      </c>
    </row>
    <row r="12" spans="1:14" x14ac:dyDescent="0.25">
      <c r="A12" s="274">
        <v>5</v>
      </c>
      <c r="B12" s="291">
        <v>609</v>
      </c>
      <c r="C12" s="265" t="s">
        <v>218</v>
      </c>
      <c r="D12" s="303"/>
      <c r="E12" s="263"/>
      <c r="F12" s="264"/>
      <c r="G12" s="264"/>
      <c r="H12" s="264"/>
      <c r="I12" s="264"/>
      <c r="J12" s="311">
        <f t="shared" si="1"/>
        <v>0</v>
      </c>
      <c r="K12" s="311" t="str">
        <f t="shared" si="2"/>
        <v xml:space="preserve"> - </v>
      </c>
      <c r="L12" s="311" t="str">
        <f t="shared" si="3"/>
        <v xml:space="preserve"> - </v>
      </c>
      <c r="M12" s="311" t="str">
        <f t="shared" si="4"/>
        <v xml:space="preserve"> - </v>
      </c>
      <c r="N12" s="312" t="str">
        <f t="shared" si="5"/>
        <v xml:space="preserve"> - </v>
      </c>
    </row>
    <row r="13" spans="1:14" x14ac:dyDescent="0.25">
      <c r="A13" s="275">
        <v>6</v>
      </c>
      <c r="B13" s="291">
        <v>641</v>
      </c>
      <c r="C13" s="265" t="s">
        <v>219</v>
      </c>
      <c r="D13" s="303"/>
      <c r="E13" s="265"/>
      <c r="F13" s="264"/>
      <c r="G13" s="264"/>
      <c r="H13" s="264"/>
      <c r="I13" s="264"/>
      <c r="J13" s="311">
        <f t="shared" si="1"/>
        <v>0</v>
      </c>
      <c r="K13" s="311" t="str">
        <f t="shared" si="2"/>
        <v xml:space="preserve"> - </v>
      </c>
      <c r="L13" s="311" t="str">
        <f t="shared" si="3"/>
        <v xml:space="preserve"> - </v>
      </c>
      <c r="M13" s="311" t="str">
        <f t="shared" si="4"/>
        <v xml:space="preserve"> - </v>
      </c>
      <c r="N13" s="312" t="str">
        <f t="shared" si="5"/>
        <v xml:space="preserve"> - </v>
      </c>
    </row>
    <row r="14" spans="1:14" x14ac:dyDescent="0.25">
      <c r="A14" s="274">
        <v>7</v>
      </c>
      <c r="B14" s="291">
        <v>642</v>
      </c>
      <c r="C14" s="265" t="s">
        <v>206</v>
      </c>
      <c r="D14" s="303"/>
      <c r="E14" s="265"/>
      <c r="F14" s="264"/>
      <c r="G14" s="264"/>
      <c r="H14" s="264"/>
      <c r="I14" s="264"/>
      <c r="J14" s="311">
        <f t="shared" si="1"/>
        <v>0</v>
      </c>
      <c r="K14" s="311" t="str">
        <f t="shared" si="2"/>
        <v xml:space="preserve"> - </v>
      </c>
      <c r="L14" s="311" t="str">
        <f t="shared" si="3"/>
        <v xml:space="preserve"> - </v>
      </c>
      <c r="M14" s="311" t="str">
        <f t="shared" si="4"/>
        <v xml:space="preserve"> - </v>
      </c>
      <c r="N14" s="312" t="str">
        <f t="shared" si="5"/>
        <v xml:space="preserve"> - </v>
      </c>
    </row>
    <row r="15" spans="1:14" x14ac:dyDescent="0.25">
      <c r="A15" s="275">
        <v>8</v>
      </c>
      <c r="B15" s="291">
        <v>643</v>
      </c>
      <c r="C15" s="277" t="s">
        <v>220</v>
      </c>
      <c r="D15" s="303"/>
      <c r="E15" s="265"/>
      <c r="F15" s="264"/>
      <c r="G15" s="264"/>
      <c r="H15" s="264"/>
      <c r="I15" s="264"/>
      <c r="J15" s="311">
        <f t="shared" si="1"/>
        <v>0</v>
      </c>
      <c r="K15" s="311" t="str">
        <f t="shared" si="2"/>
        <v xml:space="preserve"> - </v>
      </c>
      <c r="L15" s="311" t="str">
        <f t="shared" si="3"/>
        <v xml:space="preserve"> - </v>
      </c>
      <c r="M15" s="311" t="str">
        <f t="shared" si="4"/>
        <v xml:space="preserve"> - </v>
      </c>
      <c r="N15" s="312" t="str">
        <f t="shared" si="5"/>
        <v xml:space="preserve"> - </v>
      </c>
    </row>
    <row r="16" spans="1:14" x14ac:dyDescent="0.25">
      <c r="A16" s="274">
        <v>9</v>
      </c>
      <c r="B16" s="291">
        <v>644</v>
      </c>
      <c r="C16" s="265" t="s">
        <v>221</v>
      </c>
      <c r="D16" s="303"/>
      <c r="E16" s="265"/>
      <c r="F16" s="264"/>
      <c r="G16" s="264"/>
      <c r="H16" s="264"/>
      <c r="I16" s="264"/>
      <c r="J16" s="311">
        <f t="shared" si="1"/>
        <v>0</v>
      </c>
      <c r="K16" s="311" t="str">
        <f t="shared" si="2"/>
        <v xml:space="preserve"> - </v>
      </c>
      <c r="L16" s="311" t="str">
        <f t="shared" si="3"/>
        <v xml:space="preserve"> - </v>
      </c>
      <c r="M16" s="311" t="str">
        <f t="shared" si="4"/>
        <v xml:space="preserve"> - </v>
      </c>
      <c r="N16" s="312" t="str">
        <f t="shared" si="5"/>
        <v xml:space="preserve"> - </v>
      </c>
    </row>
    <row r="17" spans="1:14" x14ac:dyDescent="0.25">
      <c r="A17" s="275">
        <v>10</v>
      </c>
      <c r="B17" s="291">
        <v>645</v>
      </c>
      <c r="C17" s="265" t="s">
        <v>222</v>
      </c>
      <c r="D17" s="303"/>
      <c r="E17" s="266"/>
      <c r="F17" s="264"/>
      <c r="G17" s="266"/>
      <c r="H17" s="264"/>
      <c r="I17" s="264"/>
      <c r="J17" s="311">
        <f t="shared" si="1"/>
        <v>0</v>
      </c>
      <c r="K17" s="311" t="str">
        <f t="shared" si="2"/>
        <v xml:space="preserve"> - </v>
      </c>
      <c r="L17" s="311" t="str">
        <f t="shared" si="3"/>
        <v xml:space="preserve"> - </v>
      </c>
      <c r="M17" s="311" t="str">
        <f t="shared" si="4"/>
        <v xml:space="preserve"> - </v>
      </c>
      <c r="N17" s="312" t="str">
        <f t="shared" si="5"/>
        <v xml:space="preserve"> - </v>
      </c>
    </row>
    <row r="18" spans="1:14" x14ac:dyDescent="0.25">
      <c r="A18" s="274">
        <v>11</v>
      </c>
      <c r="B18" s="291">
        <v>646</v>
      </c>
      <c r="C18" s="265" t="s">
        <v>223</v>
      </c>
      <c r="D18" s="303"/>
      <c r="E18" s="267"/>
      <c r="F18" s="264"/>
      <c r="G18" s="267"/>
      <c r="H18" s="264"/>
      <c r="I18" s="264"/>
      <c r="J18" s="311">
        <f t="shared" si="1"/>
        <v>0</v>
      </c>
      <c r="K18" s="311" t="str">
        <f t="shared" si="2"/>
        <v xml:space="preserve"> - </v>
      </c>
      <c r="L18" s="311" t="str">
        <f t="shared" si="3"/>
        <v xml:space="preserve"> - </v>
      </c>
      <c r="M18" s="311" t="str">
        <f t="shared" si="4"/>
        <v xml:space="preserve"> - </v>
      </c>
      <c r="N18" s="312" t="str">
        <f t="shared" si="5"/>
        <v xml:space="preserve"> - </v>
      </c>
    </row>
    <row r="19" spans="1:14" x14ac:dyDescent="0.25">
      <c r="A19" s="275">
        <v>12</v>
      </c>
      <c r="B19" s="291">
        <v>647</v>
      </c>
      <c r="C19" s="265" t="s">
        <v>224</v>
      </c>
      <c r="D19" s="303"/>
      <c r="E19" s="267"/>
      <c r="F19" s="264"/>
      <c r="G19" s="266"/>
      <c r="H19" s="264"/>
      <c r="I19" s="264"/>
      <c r="J19" s="311">
        <f t="shared" si="1"/>
        <v>0</v>
      </c>
      <c r="K19" s="311" t="str">
        <f t="shared" si="2"/>
        <v xml:space="preserve"> - </v>
      </c>
      <c r="L19" s="311" t="str">
        <f t="shared" si="3"/>
        <v xml:space="preserve"> - </v>
      </c>
      <c r="M19" s="311" t="str">
        <f t="shared" si="4"/>
        <v xml:space="preserve"> - </v>
      </c>
      <c r="N19" s="312" t="str">
        <f t="shared" si="5"/>
        <v xml:space="preserve"> - </v>
      </c>
    </row>
    <row r="20" spans="1:14" x14ac:dyDescent="0.25">
      <c r="A20" s="274">
        <v>13</v>
      </c>
      <c r="B20" s="291">
        <v>648</v>
      </c>
      <c r="C20" s="268" t="s">
        <v>225</v>
      </c>
      <c r="D20" s="303"/>
      <c r="E20" s="268"/>
      <c r="F20" s="264"/>
      <c r="G20" s="264"/>
      <c r="H20" s="264"/>
      <c r="I20" s="264"/>
      <c r="J20" s="311">
        <f t="shared" si="1"/>
        <v>0</v>
      </c>
      <c r="K20" s="311" t="str">
        <f t="shared" si="2"/>
        <v xml:space="preserve"> - </v>
      </c>
      <c r="L20" s="311" t="str">
        <f t="shared" si="3"/>
        <v xml:space="preserve"> - </v>
      </c>
      <c r="M20" s="311" t="str">
        <f t="shared" si="4"/>
        <v xml:space="preserve"> - </v>
      </c>
      <c r="N20" s="312" t="str">
        <f t="shared" si="5"/>
        <v xml:space="preserve"> - </v>
      </c>
    </row>
    <row r="21" spans="1:14" x14ac:dyDescent="0.25">
      <c r="A21" s="275">
        <v>14</v>
      </c>
      <c r="B21" s="291">
        <v>649</v>
      </c>
      <c r="C21" s="268" t="s">
        <v>226</v>
      </c>
      <c r="D21" s="303"/>
      <c r="E21" s="261"/>
      <c r="F21" s="261"/>
      <c r="G21" s="261"/>
      <c r="H21" s="261"/>
      <c r="I21" s="261"/>
      <c r="J21" s="311">
        <f t="shared" si="1"/>
        <v>0</v>
      </c>
      <c r="K21" s="311" t="str">
        <f t="shared" si="2"/>
        <v xml:space="preserve"> - </v>
      </c>
      <c r="L21" s="311" t="str">
        <f t="shared" si="3"/>
        <v xml:space="preserve"> - </v>
      </c>
      <c r="M21" s="311" t="str">
        <f t="shared" si="4"/>
        <v xml:space="preserve"> - </v>
      </c>
      <c r="N21" s="312" t="str">
        <f t="shared" si="5"/>
        <v xml:space="preserve"> - </v>
      </c>
    </row>
    <row r="22" spans="1:14" x14ac:dyDescent="0.25">
      <c r="A22" s="274">
        <v>15</v>
      </c>
      <c r="B22" s="291">
        <v>661</v>
      </c>
      <c r="C22" s="268" t="s">
        <v>227</v>
      </c>
      <c r="D22" s="303"/>
      <c r="E22" s="261"/>
      <c r="F22" s="261"/>
      <c r="G22" s="261"/>
      <c r="H22" s="261"/>
      <c r="I22" s="261"/>
      <c r="J22" s="311">
        <f t="shared" si="1"/>
        <v>0</v>
      </c>
      <c r="K22" s="311" t="str">
        <f t="shared" si="2"/>
        <v xml:space="preserve"> - </v>
      </c>
      <c r="L22" s="311" t="str">
        <f t="shared" si="3"/>
        <v xml:space="preserve"> - </v>
      </c>
      <c r="M22" s="311" t="str">
        <f t="shared" si="4"/>
        <v xml:space="preserve"> - </v>
      </c>
      <c r="N22" s="312" t="str">
        <f t="shared" si="5"/>
        <v xml:space="preserve"> - </v>
      </c>
    </row>
    <row r="23" spans="1:14" x14ac:dyDescent="0.25">
      <c r="A23" s="275">
        <v>16</v>
      </c>
      <c r="B23" s="291">
        <v>662</v>
      </c>
      <c r="C23" s="268" t="s">
        <v>209</v>
      </c>
      <c r="D23" s="303"/>
      <c r="E23" s="264"/>
      <c r="F23" s="264"/>
      <c r="G23" s="264"/>
      <c r="H23" s="264"/>
      <c r="I23" s="264"/>
      <c r="J23" s="311">
        <f t="shared" si="1"/>
        <v>0</v>
      </c>
      <c r="K23" s="311" t="str">
        <f t="shared" si="2"/>
        <v xml:space="preserve"> - </v>
      </c>
      <c r="L23" s="311" t="str">
        <f t="shared" si="3"/>
        <v xml:space="preserve"> - </v>
      </c>
      <c r="M23" s="311" t="str">
        <f t="shared" si="4"/>
        <v xml:space="preserve"> - </v>
      </c>
      <c r="N23" s="312" t="str">
        <f t="shared" si="5"/>
        <v xml:space="preserve"> - </v>
      </c>
    </row>
    <row r="24" spans="1:14" x14ac:dyDescent="0.25">
      <c r="A24" s="274">
        <v>17</v>
      </c>
      <c r="B24" s="291">
        <v>672</v>
      </c>
      <c r="C24" s="265" t="s">
        <v>228</v>
      </c>
      <c r="D24" s="303"/>
      <c r="E24" s="264"/>
      <c r="F24" s="264"/>
      <c r="G24" s="264"/>
      <c r="H24" s="264"/>
      <c r="I24" s="264"/>
      <c r="J24" s="311">
        <f t="shared" si="1"/>
        <v>0</v>
      </c>
      <c r="K24" s="311" t="str">
        <f t="shared" si="2"/>
        <v xml:space="preserve"> - </v>
      </c>
      <c r="L24" s="311" t="str">
        <f t="shared" si="3"/>
        <v xml:space="preserve"> - </v>
      </c>
      <c r="M24" s="311" t="str">
        <f t="shared" si="4"/>
        <v xml:space="preserve"> - </v>
      </c>
      <c r="N24" s="312" t="str">
        <f t="shared" si="5"/>
        <v xml:space="preserve"> - </v>
      </c>
    </row>
    <row r="25" spans="1:14" x14ac:dyDescent="0.25">
      <c r="A25" s="275">
        <v>18</v>
      </c>
      <c r="B25" s="291"/>
      <c r="C25" s="268" t="s">
        <v>232</v>
      </c>
      <c r="D25" s="264"/>
      <c r="E25" s="264"/>
      <c r="F25" s="264"/>
      <c r="G25" s="264"/>
      <c r="H25" s="264"/>
      <c r="I25" s="264"/>
      <c r="J25" s="311">
        <f t="shared" si="1"/>
        <v>0</v>
      </c>
      <c r="K25" s="311" t="str">
        <f t="shared" si="2"/>
        <v xml:space="preserve"> - </v>
      </c>
      <c r="L25" s="311" t="str">
        <f t="shared" si="3"/>
        <v xml:space="preserve"> - </v>
      </c>
      <c r="M25" s="311" t="str">
        <f t="shared" si="4"/>
        <v xml:space="preserve"> - </v>
      </c>
      <c r="N25" s="312" t="str">
        <f t="shared" si="5"/>
        <v xml:space="preserve"> - </v>
      </c>
    </row>
    <row r="26" spans="1:14" x14ac:dyDescent="0.25">
      <c r="A26" s="274">
        <v>19</v>
      </c>
      <c r="B26" s="291"/>
      <c r="C26" s="268" t="s">
        <v>234</v>
      </c>
      <c r="D26" s="264"/>
      <c r="E26" s="264"/>
      <c r="F26" s="264"/>
      <c r="G26" s="264"/>
      <c r="H26" s="264"/>
      <c r="I26" s="264"/>
      <c r="J26" s="311">
        <f t="shared" si="1"/>
        <v>0</v>
      </c>
      <c r="K26" s="311" t="str">
        <f t="shared" si="2"/>
        <v xml:space="preserve"> - </v>
      </c>
      <c r="L26" s="311" t="str">
        <f t="shared" si="3"/>
        <v xml:space="preserve"> - </v>
      </c>
      <c r="M26" s="311" t="str">
        <f t="shared" si="4"/>
        <v xml:space="preserve"> - </v>
      </c>
      <c r="N26" s="312" t="str">
        <f t="shared" si="5"/>
        <v xml:space="preserve"> - </v>
      </c>
    </row>
    <row r="27" spans="1:14" ht="13.8" thickBot="1" x14ac:dyDescent="0.3">
      <c r="A27" s="275">
        <v>20</v>
      </c>
      <c r="B27" s="291"/>
      <c r="C27" s="268" t="s">
        <v>233</v>
      </c>
      <c r="D27" s="264"/>
      <c r="E27" s="264"/>
      <c r="F27" s="264"/>
      <c r="G27" s="264"/>
      <c r="H27" s="264"/>
      <c r="I27" s="264"/>
      <c r="J27" s="311">
        <f t="shared" si="1"/>
        <v>0</v>
      </c>
      <c r="K27" s="311" t="str">
        <f t="shared" si="2"/>
        <v xml:space="preserve"> - </v>
      </c>
      <c r="L27" s="311" t="str">
        <f t="shared" si="3"/>
        <v xml:space="preserve"> - </v>
      </c>
      <c r="M27" s="311" t="str">
        <f t="shared" si="4"/>
        <v xml:space="preserve"> - </v>
      </c>
      <c r="N27" s="312" t="str">
        <f t="shared" si="5"/>
        <v xml:space="preserve"> - </v>
      </c>
    </row>
    <row r="28" spans="1:14" ht="13.8" thickBot="1" x14ac:dyDescent="0.3">
      <c r="A28" s="274">
        <v>21</v>
      </c>
      <c r="B28" s="292"/>
      <c r="C28" s="278" t="s">
        <v>213</v>
      </c>
      <c r="D28" s="279">
        <f>SUM(D8:D24)</f>
        <v>0</v>
      </c>
      <c r="E28" s="279">
        <f t="shared" ref="E28:J28" si="6">SUM(E8:E24)</f>
        <v>0</v>
      </c>
      <c r="F28" s="279">
        <f t="shared" si="6"/>
        <v>0</v>
      </c>
      <c r="G28" s="279">
        <f t="shared" si="6"/>
        <v>0</v>
      </c>
      <c r="H28" s="279">
        <f t="shared" si="6"/>
        <v>0</v>
      </c>
      <c r="I28" s="279">
        <f t="shared" si="6"/>
        <v>0</v>
      </c>
      <c r="J28" s="279">
        <f t="shared" si="6"/>
        <v>0</v>
      </c>
      <c r="K28" s="279"/>
      <c r="L28" s="279"/>
      <c r="M28" s="279"/>
      <c r="N28" s="279"/>
    </row>
    <row r="29" spans="1:14" x14ac:dyDescent="0.25">
      <c r="A29" s="193"/>
      <c r="B29" s="193"/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 x14ac:dyDescent="0.25">
      <c r="A30" s="309" t="s">
        <v>235</v>
      </c>
      <c r="B30" s="309"/>
      <c r="C30" s="310"/>
      <c r="D30" s="310"/>
      <c r="E30" s="9"/>
      <c r="F30" s="9"/>
      <c r="G30" s="9"/>
      <c r="H30" s="9"/>
      <c r="I30" s="9"/>
      <c r="J30" s="9"/>
      <c r="K30" s="9"/>
      <c r="L30" s="1"/>
    </row>
    <row r="31" spans="1:14" ht="15.6" x14ac:dyDescent="0.3">
      <c r="A31" s="6"/>
      <c r="B31" s="6"/>
      <c r="C31" s="8"/>
      <c r="D31" s="8"/>
      <c r="E31" s="9"/>
      <c r="F31" s="9"/>
      <c r="G31" s="9"/>
      <c r="H31" s="9"/>
      <c r="I31" s="9"/>
      <c r="J31" s="351" t="s">
        <v>106</v>
      </c>
      <c r="K31" s="351"/>
      <c r="L31" s="351"/>
    </row>
    <row r="32" spans="1:14" x14ac:dyDescent="0.25">
      <c r="A32" s="352" t="s">
        <v>103</v>
      </c>
      <c r="B32" s="352"/>
      <c r="C32" s="352"/>
      <c r="D32" s="352"/>
      <c r="E32" s="352"/>
      <c r="F32" s="352"/>
      <c r="G32" s="352"/>
      <c r="H32" s="198"/>
      <c r="I32" s="198"/>
      <c r="J32" s="198"/>
      <c r="K32" s="353"/>
      <c r="L32" s="353"/>
    </row>
    <row r="33" spans="1:12" ht="13.8" thickBot="1" x14ac:dyDescent="0.3">
      <c r="A33" s="198"/>
      <c r="B33" s="198"/>
      <c r="C33" s="198"/>
      <c r="D33" s="198"/>
      <c r="E33" s="198"/>
      <c r="F33" s="198"/>
      <c r="G33" s="198"/>
      <c r="H33" s="198"/>
      <c r="I33" s="198"/>
      <c r="J33" s="198"/>
      <c r="K33" s="198"/>
      <c r="L33" s="192" t="s">
        <v>4</v>
      </c>
    </row>
    <row r="34" spans="1:12" x14ac:dyDescent="0.25">
      <c r="A34" s="201"/>
      <c r="B34" s="293"/>
      <c r="C34" s="202"/>
      <c r="D34" s="350" t="s">
        <v>176</v>
      </c>
      <c r="E34" s="350"/>
      <c r="F34" s="350"/>
      <c r="G34" s="350" t="s">
        <v>177</v>
      </c>
      <c r="H34" s="350"/>
      <c r="I34" s="350"/>
      <c r="J34" s="203"/>
      <c r="K34" s="203"/>
      <c r="L34" s="204"/>
    </row>
    <row r="35" spans="1:12" ht="26.4" x14ac:dyDescent="0.25">
      <c r="A35" s="205" t="s">
        <v>7</v>
      </c>
      <c r="B35" s="294"/>
      <c r="C35" s="206" t="s">
        <v>8</v>
      </c>
      <c r="D35" s="207" t="s">
        <v>9</v>
      </c>
      <c r="E35" s="207" t="s">
        <v>10</v>
      </c>
      <c r="F35" s="207" t="s">
        <v>11</v>
      </c>
      <c r="G35" s="207" t="s">
        <v>9</v>
      </c>
      <c r="H35" s="207" t="s">
        <v>10</v>
      </c>
      <c r="I35" s="207" t="s">
        <v>11</v>
      </c>
      <c r="J35" s="208" t="s">
        <v>12</v>
      </c>
      <c r="K35" s="208" t="s">
        <v>12</v>
      </c>
      <c r="L35" s="209" t="s">
        <v>0</v>
      </c>
    </row>
    <row r="36" spans="1:12" ht="13.8" thickBot="1" x14ac:dyDescent="0.3">
      <c r="A36" s="210"/>
      <c r="B36" s="295"/>
      <c r="C36" s="211"/>
      <c r="D36" s="211">
        <v>1</v>
      </c>
      <c r="E36" s="212">
        <v>2</v>
      </c>
      <c r="F36" s="212">
        <v>3</v>
      </c>
      <c r="G36" s="212">
        <v>4</v>
      </c>
      <c r="H36" s="212">
        <v>5</v>
      </c>
      <c r="I36" s="213">
        <v>6</v>
      </c>
      <c r="J36" s="213" t="s">
        <v>13</v>
      </c>
      <c r="K36" s="213" t="s">
        <v>14</v>
      </c>
      <c r="L36" s="214" t="s">
        <v>15</v>
      </c>
    </row>
    <row r="37" spans="1:12" x14ac:dyDescent="0.25">
      <c r="A37" s="215">
        <v>1</v>
      </c>
      <c r="B37" s="296"/>
      <c r="C37" s="216" t="s">
        <v>16</v>
      </c>
      <c r="D37" s="217">
        <f>SUM(D39-D38)</f>
        <v>0</v>
      </c>
      <c r="E37" s="217">
        <f>SUM(E39-E38)</f>
        <v>0</v>
      </c>
      <c r="F37" s="217">
        <f>SUM(F39-F38)</f>
        <v>0</v>
      </c>
      <c r="G37" s="217">
        <f t="shared" ref="G37:I37" si="7">SUM(G39-G38)</f>
        <v>0</v>
      </c>
      <c r="H37" s="217">
        <f t="shared" si="7"/>
        <v>0</v>
      </c>
      <c r="I37" s="217">
        <f t="shared" si="7"/>
        <v>0</v>
      </c>
      <c r="J37" s="217">
        <f>G37-D37</f>
        <v>0</v>
      </c>
      <c r="K37" s="217">
        <f>H37-E37</f>
        <v>0</v>
      </c>
      <c r="L37" s="240" t="str">
        <f>IF(F37=0," ",(I37/F37))</f>
        <v xml:space="preserve"> </v>
      </c>
    </row>
    <row r="38" spans="1:12" x14ac:dyDescent="0.25">
      <c r="A38" s="200">
        <v>2</v>
      </c>
      <c r="B38" s="297"/>
      <c r="C38" s="199" t="s">
        <v>164</v>
      </c>
      <c r="D38" s="217">
        <f>SUM('1 NÁKLADY'!D28)</f>
        <v>0</v>
      </c>
      <c r="E38" s="217">
        <f>SUM('1 NÁKLADY'!E28)</f>
        <v>0</v>
      </c>
      <c r="F38" s="217">
        <f>SUM(D38:E38)</f>
        <v>0</v>
      </c>
      <c r="G38" s="217"/>
      <c r="H38" s="217"/>
      <c r="I38" s="217">
        <f>SUM(G38:H38)</f>
        <v>0</v>
      </c>
      <c r="J38" s="217">
        <f t="shared" ref="J38:J39" si="8">G38-D38</f>
        <v>0</v>
      </c>
      <c r="K38" s="217">
        <f t="shared" ref="K38:K39" si="9">H38-E38</f>
        <v>0</v>
      </c>
      <c r="L38" s="240"/>
    </row>
    <row r="39" spans="1:12" x14ac:dyDescent="0.25">
      <c r="A39" s="200">
        <v>3</v>
      </c>
      <c r="B39" s="297"/>
      <c r="C39" s="199" t="s">
        <v>165</v>
      </c>
      <c r="D39" s="217">
        <f>SUM(D28)</f>
        <v>0</v>
      </c>
      <c r="E39" s="217">
        <f>SUM(E28)</f>
        <v>0</v>
      </c>
      <c r="F39" s="217">
        <f>SUM(D39:E39)</f>
        <v>0</v>
      </c>
      <c r="G39" s="217"/>
      <c r="H39" s="217"/>
      <c r="I39" s="217">
        <f>SUM(G39:H39)</f>
        <v>0</v>
      </c>
      <c r="J39" s="217">
        <f t="shared" si="8"/>
        <v>0</v>
      </c>
      <c r="K39" s="217">
        <f t="shared" si="9"/>
        <v>0</v>
      </c>
      <c r="L39" s="240"/>
    </row>
    <row r="40" spans="1:12" x14ac:dyDescent="0.25">
      <c r="C40" t="s">
        <v>131</v>
      </c>
    </row>
    <row r="41" spans="1:12" x14ac:dyDescent="0.25">
      <c r="F41" s="308"/>
    </row>
    <row r="42" spans="1:12" x14ac:dyDescent="0.25">
      <c r="C42" t="s">
        <v>132</v>
      </c>
    </row>
  </sheetData>
  <mergeCells count="15">
    <mergeCell ref="N5:N6"/>
    <mergeCell ref="J31:L31"/>
    <mergeCell ref="A32:G32"/>
    <mergeCell ref="K32:L32"/>
    <mergeCell ref="A3:G3"/>
    <mergeCell ref="D5:E5"/>
    <mergeCell ref="F5:G5"/>
    <mergeCell ref="H5:I5"/>
    <mergeCell ref="J5:J6"/>
    <mergeCell ref="K5:K6"/>
    <mergeCell ref="C2:F2"/>
    <mergeCell ref="D34:F34"/>
    <mergeCell ref="G34:I34"/>
    <mergeCell ref="L5:L6"/>
    <mergeCell ref="M5:M6"/>
  </mergeCells>
  <dataValidations count="1">
    <dataValidation type="list" allowBlank="1" showInputMessage="1" showErrorMessage="1" sqref="C2:F2" xr:uid="{00000000-0002-0000-0200-000000000000}">
      <formula1>#REF!</formula1>
    </dataValidation>
  </dataValidations>
  <pageMargins left="0.70866141732283472" right="0.70866141732283472" top="0.78740157480314965" bottom="0.78740157480314965" header="0.31496062992125984" footer="0.31496062992125984"/>
  <pageSetup paperSize="9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I21"/>
  <sheetViews>
    <sheetView workbookViewId="0">
      <selection activeCell="I6" sqref="I6"/>
    </sheetView>
  </sheetViews>
  <sheetFormatPr defaultRowHeight="13.2" x14ac:dyDescent="0.25"/>
  <cols>
    <col min="1" max="1" width="20.33203125" customWidth="1"/>
    <col min="2" max="2" width="17.33203125" customWidth="1"/>
    <col min="3" max="3" width="20.33203125" customWidth="1"/>
    <col min="4" max="4" width="16.44140625" customWidth="1"/>
    <col min="5" max="5" width="18.109375" customWidth="1"/>
    <col min="6" max="6" width="23" customWidth="1"/>
    <col min="7" max="7" width="17.6640625" customWidth="1"/>
    <col min="8" max="8" width="19.5546875" customWidth="1"/>
    <col min="9" max="9" width="16.44140625" customWidth="1"/>
  </cols>
  <sheetData>
    <row r="1" spans="1:9" ht="13.8" thickBot="1" x14ac:dyDescent="0.3"/>
    <row r="2" spans="1:9" ht="13.8" thickBot="1" x14ac:dyDescent="0.3">
      <c r="A2" s="357" t="s">
        <v>166</v>
      </c>
      <c r="B2" s="357"/>
      <c r="C2" s="358"/>
      <c r="D2" s="359"/>
      <c r="E2" s="359"/>
      <c r="F2" s="360"/>
    </row>
    <row r="3" spans="1:9" ht="13.8" thickBot="1" x14ac:dyDescent="0.3">
      <c r="A3" s="357" t="s">
        <v>167</v>
      </c>
      <c r="B3" s="357"/>
      <c r="C3" s="358"/>
      <c r="D3" s="359"/>
      <c r="E3" s="359"/>
      <c r="F3" s="360"/>
    </row>
    <row r="4" spans="1:9" ht="15.6" x14ac:dyDescent="0.3">
      <c r="F4" s="195"/>
    </row>
    <row r="5" spans="1:9" s="230" customFormat="1" ht="14.4" thickBot="1" x14ac:dyDescent="0.3">
      <c r="A5" s="194" t="s">
        <v>175</v>
      </c>
      <c r="B5" s="218"/>
      <c r="C5" s="219"/>
      <c r="D5" s="219"/>
      <c r="E5" s="219"/>
      <c r="F5" s="219"/>
      <c r="G5" s="219"/>
      <c r="H5" s="219"/>
      <c r="I5" s="229"/>
    </row>
    <row r="6" spans="1:9" s="235" customFormat="1" ht="27" thickBot="1" x14ac:dyDescent="0.3">
      <c r="A6" s="231"/>
      <c r="B6" s="232" t="s">
        <v>168</v>
      </c>
      <c r="C6" s="233" t="s">
        <v>169</v>
      </c>
      <c r="D6" s="234" t="s">
        <v>170</v>
      </c>
      <c r="E6" s="233" t="s">
        <v>171</v>
      </c>
      <c r="F6" s="232" t="s">
        <v>172</v>
      </c>
      <c r="G6" s="233" t="s">
        <v>173</v>
      </c>
      <c r="H6" s="233" t="s">
        <v>178</v>
      </c>
      <c r="I6" s="322" t="s">
        <v>179</v>
      </c>
    </row>
    <row r="7" spans="1:9" x14ac:dyDescent="0.25">
      <c r="A7" s="223" t="s">
        <v>174</v>
      </c>
      <c r="B7" s="224"/>
      <c r="C7" s="224"/>
      <c r="D7" s="224"/>
      <c r="E7" s="224"/>
      <c r="F7" s="224"/>
      <c r="G7" s="224"/>
      <c r="H7" s="224"/>
      <c r="I7" s="225"/>
    </row>
    <row r="8" spans="1:9" x14ac:dyDescent="0.25">
      <c r="A8" s="321" t="s">
        <v>244</v>
      </c>
      <c r="B8" s="221"/>
      <c r="C8" s="221"/>
      <c r="D8" s="221"/>
      <c r="E8" s="221"/>
      <c r="F8" s="221"/>
      <c r="G8" s="221"/>
      <c r="H8" s="221"/>
      <c r="I8" s="222"/>
    </row>
    <row r="9" spans="1:9" x14ac:dyDescent="0.25">
      <c r="A9" s="220"/>
      <c r="B9" s="221"/>
      <c r="C9" s="221"/>
      <c r="D9" s="221"/>
      <c r="E9" s="221"/>
      <c r="F9" s="221"/>
      <c r="G9" s="221"/>
      <c r="H9" s="221"/>
      <c r="I9" s="222"/>
    </row>
    <row r="10" spans="1:9" x14ac:dyDescent="0.25">
      <c r="A10" s="220"/>
      <c r="B10" s="221"/>
      <c r="C10" s="221"/>
      <c r="D10" s="221"/>
      <c r="E10" s="221"/>
      <c r="F10" s="221"/>
      <c r="G10" s="221"/>
      <c r="H10" s="221"/>
      <c r="I10" s="222"/>
    </row>
    <row r="11" spans="1:9" x14ac:dyDescent="0.25">
      <c r="A11" s="220"/>
      <c r="B11" s="221"/>
      <c r="C11" s="221"/>
      <c r="D11" s="221"/>
      <c r="E11" s="221"/>
      <c r="F11" s="221"/>
      <c r="G11" s="221"/>
      <c r="H11" s="221"/>
      <c r="I11" s="222"/>
    </row>
    <row r="12" spans="1:9" x14ac:dyDescent="0.25">
      <c r="A12" s="220"/>
      <c r="B12" s="221"/>
      <c r="C12" s="221"/>
      <c r="D12" s="221"/>
      <c r="E12" s="221"/>
      <c r="F12" s="221"/>
      <c r="G12" s="221"/>
      <c r="H12" s="221"/>
      <c r="I12" s="222"/>
    </row>
    <row r="13" spans="1:9" ht="13.8" thickBot="1" x14ac:dyDescent="0.3">
      <c r="A13" s="226"/>
      <c r="B13" s="227"/>
      <c r="C13" s="227"/>
      <c r="D13" s="227"/>
      <c r="E13" s="227"/>
      <c r="F13" s="227"/>
      <c r="G13" s="227"/>
      <c r="H13" s="227"/>
      <c r="I13" s="228"/>
    </row>
    <row r="14" spans="1:9" s="239" customFormat="1" ht="13.8" thickBot="1" x14ac:dyDescent="0.3">
      <c r="A14" s="241" t="s">
        <v>1</v>
      </c>
      <c r="B14" s="237"/>
      <c r="C14" s="238"/>
      <c r="D14" s="238">
        <f t="shared" ref="D14:I14" si="0">SUM(D7:D13)</f>
        <v>0</v>
      </c>
      <c r="E14" s="238">
        <f t="shared" si="0"/>
        <v>0</v>
      </c>
      <c r="F14" s="238">
        <f t="shared" si="0"/>
        <v>0</v>
      </c>
      <c r="G14" s="238">
        <f t="shared" si="0"/>
        <v>0</v>
      </c>
      <c r="H14" s="238">
        <f t="shared" si="0"/>
        <v>0</v>
      </c>
      <c r="I14" s="242">
        <f t="shared" si="0"/>
        <v>0</v>
      </c>
    </row>
    <row r="15" spans="1:9" x14ac:dyDescent="0.25">
      <c r="C15" s="196"/>
      <c r="D15" s="196"/>
      <c r="E15" s="196"/>
      <c r="F15" s="196"/>
      <c r="G15" s="196"/>
      <c r="H15" s="196"/>
      <c r="I15" s="196"/>
    </row>
    <row r="16" spans="1:9" x14ac:dyDescent="0.25">
      <c r="A16" t="s">
        <v>131</v>
      </c>
      <c r="C16" s="196"/>
      <c r="D16" s="197"/>
      <c r="E16" s="196"/>
      <c r="F16" s="196"/>
      <c r="G16" s="196"/>
      <c r="H16" s="196"/>
      <c r="I16" s="196"/>
    </row>
    <row r="17" spans="1:9" x14ac:dyDescent="0.25">
      <c r="C17" s="196"/>
      <c r="D17" s="196"/>
      <c r="E17" s="196"/>
      <c r="F17" s="196"/>
      <c r="G17" s="196"/>
      <c r="H17" s="196"/>
      <c r="I17" s="196"/>
    </row>
    <row r="18" spans="1:9" x14ac:dyDescent="0.25">
      <c r="A18" t="s">
        <v>132</v>
      </c>
      <c r="B18" s="196"/>
      <c r="C18" s="196"/>
      <c r="D18" s="196"/>
      <c r="E18" s="196"/>
      <c r="F18" s="196"/>
      <c r="G18" s="196"/>
      <c r="H18" s="196"/>
      <c r="I18" s="196"/>
    </row>
    <row r="19" spans="1:9" x14ac:dyDescent="0.25">
      <c r="C19" s="196"/>
      <c r="D19" s="196"/>
      <c r="E19" s="196"/>
      <c r="F19" s="196"/>
      <c r="G19" s="196"/>
      <c r="H19" s="196"/>
      <c r="I19" s="196"/>
    </row>
    <row r="20" spans="1:9" x14ac:dyDescent="0.25">
      <c r="C20" s="196"/>
      <c r="D20" s="196"/>
      <c r="E20" s="196"/>
      <c r="F20" s="196"/>
      <c r="G20" s="196"/>
      <c r="H20" s="196"/>
      <c r="I20" s="196"/>
    </row>
    <row r="21" spans="1:9" x14ac:dyDescent="0.25">
      <c r="C21" s="196"/>
      <c r="D21" s="196"/>
      <c r="E21" s="196"/>
      <c r="F21" s="196"/>
      <c r="G21" s="196"/>
      <c r="H21" s="196"/>
      <c r="I21" s="196"/>
    </row>
  </sheetData>
  <mergeCells count="4">
    <mergeCell ref="A2:B2"/>
    <mergeCell ref="C2:F2"/>
    <mergeCell ref="A3:B3"/>
    <mergeCell ref="C3:F3"/>
  </mergeCells>
  <dataValidations count="1">
    <dataValidation type="list" allowBlank="1" showInputMessage="1" showErrorMessage="1" sqref="C2:F2" xr:uid="{00000000-0002-0000-0300-000000000000}">
      <formula1>#REF!</formula1>
    </dataValidation>
  </dataValidations>
  <pageMargins left="0.70866141732283472" right="0.70866141732283472" top="0.78740157480314965" bottom="0.78740157480314965" header="0.31496062992125984" footer="0.31496062992125984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F28"/>
  <sheetViews>
    <sheetView topLeftCell="A4" workbookViewId="0">
      <selection activeCell="B22" sqref="B22"/>
    </sheetView>
  </sheetViews>
  <sheetFormatPr defaultColWidth="9.109375" defaultRowHeight="13.2" x14ac:dyDescent="0.25"/>
  <cols>
    <col min="1" max="1" width="19.88671875" style="16" customWidth="1"/>
    <col min="2" max="2" width="19" style="16" customWidth="1"/>
    <col min="3" max="3" width="18.44140625" style="16" customWidth="1"/>
    <col min="4" max="4" width="16.44140625" style="16" customWidth="1"/>
    <col min="5" max="5" width="17.5546875" style="16" customWidth="1"/>
    <col min="6" max="6" width="14.5546875" style="16" customWidth="1"/>
    <col min="7" max="16384" width="9.109375" style="16"/>
  </cols>
  <sheetData>
    <row r="1" spans="1:6" ht="12" customHeight="1" x14ac:dyDescent="0.25"/>
    <row r="4" spans="1:6" x14ac:dyDescent="0.25">
      <c r="A4" s="3" t="s">
        <v>181</v>
      </c>
      <c r="B4" s="173"/>
      <c r="C4" s="173"/>
      <c r="D4" s="173"/>
    </row>
    <row r="5" spans="1:6" x14ac:dyDescent="0.25">
      <c r="A5" s="2"/>
      <c r="B5" s="2"/>
      <c r="C5" s="2"/>
      <c r="D5" s="2"/>
    </row>
    <row r="6" spans="1:6" ht="13.8" thickBot="1" x14ac:dyDescent="0.3">
      <c r="A6" s="2"/>
      <c r="B6" s="2"/>
      <c r="C6" s="2"/>
      <c r="D6" s="33" t="s">
        <v>5</v>
      </c>
    </row>
    <row r="7" spans="1:6" ht="23.25" customHeight="1" x14ac:dyDescent="0.25">
      <c r="A7" s="129" t="s">
        <v>135</v>
      </c>
      <c r="B7" s="176" t="s">
        <v>137</v>
      </c>
      <c r="C7" s="362" t="s">
        <v>255</v>
      </c>
      <c r="D7" s="363"/>
      <c r="E7" s="363"/>
      <c r="F7" s="128" t="s">
        <v>145</v>
      </c>
    </row>
    <row r="8" spans="1:6" x14ac:dyDescent="0.25">
      <c r="A8" s="130" t="s">
        <v>136</v>
      </c>
      <c r="B8" s="177" t="s">
        <v>138</v>
      </c>
      <c r="C8" s="131" t="s">
        <v>93</v>
      </c>
      <c r="D8" s="131" t="s">
        <v>90</v>
      </c>
      <c r="E8" s="182" t="s">
        <v>91</v>
      </c>
      <c r="F8" s="119" t="s">
        <v>139</v>
      </c>
    </row>
    <row r="9" spans="1:6" ht="13.8" thickBot="1" x14ac:dyDescent="0.3">
      <c r="A9" s="132"/>
      <c r="B9" s="313" t="s">
        <v>256</v>
      </c>
      <c r="C9" s="133">
        <v>241</v>
      </c>
      <c r="D9" s="133">
        <v>245</v>
      </c>
      <c r="E9" s="183">
        <v>243</v>
      </c>
      <c r="F9" s="141"/>
    </row>
    <row r="10" spans="1:6" x14ac:dyDescent="0.25">
      <c r="A10" s="134" t="s">
        <v>88</v>
      </c>
      <c r="B10" s="178"/>
      <c r="C10" s="135"/>
      <c r="D10" s="135"/>
      <c r="E10" s="184"/>
      <c r="F10" s="112">
        <f>SUM(B10)-SUM(C10:E10)</f>
        <v>0</v>
      </c>
    </row>
    <row r="11" spans="1:6" x14ac:dyDescent="0.25">
      <c r="A11" s="136" t="s">
        <v>3</v>
      </c>
      <c r="B11" s="179"/>
      <c r="C11" s="137"/>
      <c r="D11" s="137"/>
      <c r="E11" s="185"/>
      <c r="F11" s="112">
        <f>SUM(B11)-SUM(C11:E11)</f>
        <v>0</v>
      </c>
    </row>
    <row r="12" spans="1:6" x14ac:dyDescent="0.25">
      <c r="A12" s="136" t="s">
        <v>89</v>
      </c>
      <c r="B12" s="179"/>
      <c r="C12" s="137"/>
      <c r="D12" s="137"/>
      <c r="E12" s="185"/>
      <c r="F12" s="112">
        <f>SUM(B12)-SUM(C12:E12)</f>
        <v>0</v>
      </c>
    </row>
    <row r="13" spans="1:6" ht="13.8" thickBot="1" x14ac:dyDescent="0.3">
      <c r="A13" s="138" t="s">
        <v>273</v>
      </c>
      <c r="B13" s="180"/>
      <c r="C13" s="139"/>
      <c r="D13" s="139"/>
      <c r="E13" s="186"/>
      <c r="F13" s="112">
        <f>SUM(B13)-SUM(C13:E13)</f>
        <v>0</v>
      </c>
    </row>
    <row r="14" spans="1:6" ht="14.4" thickTop="1" thickBot="1" x14ac:dyDescent="0.3">
      <c r="A14" s="28" t="s">
        <v>92</v>
      </c>
      <c r="B14" s="181"/>
      <c r="C14" s="29">
        <f>SUM(C10:C13)</f>
        <v>0</v>
      </c>
      <c r="D14" s="29">
        <f>SUM(D10:D13)</f>
        <v>0</v>
      </c>
      <c r="E14" s="187">
        <f>SUM(E10:E13)</f>
        <v>0</v>
      </c>
      <c r="F14" s="112">
        <f>SUM(B14)-SUM(C14:E14)</f>
        <v>0</v>
      </c>
    </row>
    <row r="15" spans="1:6" x14ac:dyDescent="0.25">
      <c r="A15" s="2"/>
      <c r="B15" s="2"/>
      <c r="C15" s="2"/>
      <c r="D15" s="2"/>
      <c r="E15" s="2"/>
    </row>
    <row r="16" spans="1:6" x14ac:dyDescent="0.25">
      <c r="A16" s="361" t="s">
        <v>134</v>
      </c>
      <c r="B16" s="361"/>
      <c r="C16" s="361"/>
      <c r="D16" s="361"/>
      <c r="E16" s="2"/>
    </row>
    <row r="17" spans="1:5" x14ac:dyDescent="0.25">
      <c r="A17" s="2"/>
      <c r="B17" s="2"/>
      <c r="C17" s="2"/>
      <c r="D17" s="2"/>
      <c r="E17" s="2"/>
    </row>
    <row r="18" spans="1:5" x14ac:dyDescent="0.25">
      <c r="A18" t="s">
        <v>131</v>
      </c>
      <c r="B18" s="2"/>
      <c r="C18" s="2"/>
      <c r="D18" s="2"/>
      <c r="E18" s="2"/>
    </row>
    <row r="19" spans="1:5" x14ac:dyDescent="0.25">
      <c r="A19"/>
      <c r="B19" s="2"/>
      <c r="C19" s="2"/>
      <c r="D19" s="2"/>
      <c r="E19" s="2"/>
    </row>
    <row r="20" spans="1:5" x14ac:dyDescent="0.25">
      <c r="A20" t="s">
        <v>132</v>
      </c>
      <c r="B20" s="2"/>
      <c r="C20" s="2"/>
      <c r="D20" s="2"/>
      <c r="E20" s="2"/>
    </row>
    <row r="21" spans="1:5" x14ac:dyDescent="0.25">
      <c r="E21" s="2"/>
    </row>
    <row r="22" spans="1:5" x14ac:dyDescent="0.25">
      <c r="B22" s="314"/>
      <c r="E22" s="2"/>
    </row>
    <row r="23" spans="1:5" x14ac:dyDescent="0.25">
      <c r="E23" s="2"/>
    </row>
    <row r="24" spans="1:5" ht="25.5" customHeight="1" x14ac:dyDescent="0.25">
      <c r="E24" s="2"/>
    </row>
    <row r="25" spans="1:5" x14ac:dyDescent="0.25">
      <c r="E25" s="2"/>
    </row>
    <row r="26" spans="1:5" x14ac:dyDescent="0.25">
      <c r="E26" s="2"/>
    </row>
    <row r="27" spans="1:5" x14ac:dyDescent="0.25">
      <c r="E27" s="2"/>
    </row>
    <row r="28" spans="1:5" x14ac:dyDescent="0.25">
      <c r="E28" s="2"/>
    </row>
  </sheetData>
  <mergeCells count="2">
    <mergeCell ref="A16:D16"/>
    <mergeCell ref="C7:E7"/>
  </mergeCells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0"/>
    <pageSetUpPr fitToPage="1"/>
  </sheetPr>
  <dimension ref="A1:G47"/>
  <sheetViews>
    <sheetView workbookViewId="0">
      <selection activeCell="H22" sqref="H22"/>
    </sheetView>
  </sheetViews>
  <sheetFormatPr defaultColWidth="9.109375" defaultRowHeight="13.2" x14ac:dyDescent="0.25"/>
  <cols>
    <col min="1" max="1" width="34.5546875" style="2" customWidth="1"/>
    <col min="2" max="2" width="11.6640625" style="2" customWidth="1"/>
    <col min="3" max="3" width="4.109375" style="2" customWidth="1"/>
    <col min="4" max="4" width="31.109375" style="2" customWidth="1"/>
    <col min="5" max="5" width="12.33203125" style="2" customWidth="1"/>
    <col min="6" max="16384" width="9.109375" style="2"/>
  </cols>
  <sheetData>
    <row r="1" spans="1:7" ht="15" x14ac:dyDescent="0.25">
      <c r="D1" s="364"/>
      <c r="E1" s="340"/>
    </row>
    <row r="2" spans="1:7" x14ac:dyDescent="0.25">
      <c r="A2" s="339" t="s">
        <v>182</v>
      </c>
      <c r="B2" s="340"/>
      <c r="C2" s="340"/>
      <c r="D2" s="340"/>
      <c r="E2" s="365"/>
    </row>
    <row r="3" spans="1:7" x14ac:dyDescent="0.25">
      <c r="A3" s="140"/>
      <c r="B3" s="174"/>
      <c r="C3" s="174"/>
      <c r="D3" s="174"/>
      <c r="E3" s="175"/>
    </row>
    <row r="4" spans="1:7" x14ac:dyDescent="0.25">
      <c r="A4" s="2" t="s">
        <v>151</v>
      </c>
    </row>
    <row r="5" spans="1:7" ht="24.9" customHeight="1" x14ac:dyDescent="0.25">
      <c r="A5" s="147" t="s">
        <v>274</v>
      </c>
      <c r="B5" s="148" t="s">
        <v>18</v>
      </c>
      <c r="C5" s="149"/>
      <c r="D5" s="150" t="s">
        <v>3</v>
      </c>
      <c r="E5" s="148" t="s">
        <v>19</v>
      </c>
    </row>
    <row r="6" spans="1:7" ht="15.9" customHeight="1" x14ac:dyDescent="0.25">
      <c r="A6" s="151" t="s">
        <v>246</v>
      </c>
      <c r="B6" s="152"/>
      <c r="C6" s="153"/>
      <c r="D6" s="154" t="s">
        <v>252</v>
      </c>
      <c r="E6" s="152"/>
    </row>
    <row r="7" spans="1:7" ht="14.1" customHeight="1" x14ac:dyDescent="0.25">
      <c r="A7" s="155" t="s">
        <v>20</v>
      </c>
      <c r="B7" s="152"/>
      <c r="C7" s="153"/>
      <c r="D7" s="156" t="s">
        <v>20</v>
      </c>
      <c r="E7" s="152"/>
    </row>
    <row r="8" spans="1:7" ht="14.1" customHeight="1" x14ac:dyDescent="0.25">
      <c r="A8" s="155" t="s">
        <v>21</v>
      </c>
      <c r="B8" s="152"/>
      <c r="C8" s="153"/>
      <c r="D8" s="156" t="s">
        <v>22</v>
      </c>
      <c r="E8" s="152"/>
      <c r="G8" s="315"/>
    </row>
    <row r="9" spans="1:7" ht="14.1" customHeight="1" x14ac:dyDescent="0.25">
      <c r="A9" s="155" t="s">
        <v>143</v>
      </c>
      <c r="B9" s="152"/>
      <c r="C9" s="153"/>
      <c r="D9" s="152"/>
      <c r="E9" s="152"/>
    </row>
    <row r="10" spans="1:7" ht="14.1" customHeight="1" x14ac:dyDescent="0.25">
      <c r="A10" s="155" t="s">
        <v>144</v>
      </c>
      <c r="B10" s="152"/>
      <c r="C10" s="153"/>
      <c r="D10" s="152"/>
      <c r="E10" s="152"/>
    </row>
    <row r="11" spans="1:7" ht="14.1" customHeight="1" x14ac:dyDescent="0.25">
      <c r="A11" s="155" t="s">
        <v>23</v>
      </c>
      <c r="B11" s="152"/>
      <c r="C11" s="153"/>
      <c r="D11" s="154" t="s">
        <v>25</v>
      </c>
      <c r="E11" s="152">
        <f>SUM(E8:E10)</f>
        <v>0</v>
      </c>
    </row>
    <row r="12" spans="1:7" ht="14.1" customHeight="1" x14ac:dyDescent="0.25">
      <c r="A12" s="155" t="s">
        <v>24</v>
      </c>
      <c r="B12" s="152"/>
      <c r="C12" s="153"/>
      <c r="D12" s="156" t="s">
        <v>26</v>
      </c>
      <c r="E12" s="152"/>
    </row>
    <row r="13" spans="1:7" ht="14.1" customHeight="1" x14ac:dyDescent="0.25">
      <c r="A13" s="155" t="s">
        <v>74</v>
      </c>
      <c r="B13" s="152"/>
      <c r="C13" s="153"/>
      <c r="D13" s="156" t="s">
        <v>82</v>
      </c>
      <c r="E13" s="167"/>
    </row>
    <row r="14" spans="1:7" ht="15.9" customHeight="1" x14ac:dyDescent="0.25">
      <c r="A14" s="151" t="s">
        <v>25</v>
      </c>
      <c r="B14" s="152">
        <f>SUM(B8:B13)</f>
        <v>0</v>
      </c>
      <c r="C14" s="153"/>
      <c r="D14" s="156" t="s">
        <v>83</v>
      </c>
      <c r="E14" s="152"/>
    </row>
    <row r="15" spans="1:7" ht="14.1" customHeight="1" x14ac:dyDescent="0.25">
      <c r="A15" s="155" t="s">
        <v>26</v>
      </c>
      <c r="B15" s="152"/>
      <c r="C15" s="153"/>
      <c r="D15" s="156" t="s">
        <v>125</v>
      </c>
      <c r="E15" s="167"/>
    </row>
    <row r="16" spans="1:7" ht="14.1" customHeight="1" x14ac:dyDescent="0.25">
      <c r="A16" s="155" t="s">
        <v>27</v>
      </c>
      <c r="B16" s="152"/>
      <c r="C16" s="153"/>
      <c r="D16" s="156" t="s">
        <v>84</v>
      </c>
      <c r="E16" s="152"/>
    </row>
    <row r="17" spans="1:5" ht="14.1" customHeight="1" x14ac:dyDescent="0.25">
      <c r="A17" s="155" t="s">
        <v>28</v>
      </c>
      <c r="B17" s="152"/>
      <c r="C17" s="153"/>
      <c r="D17" s="156" t="s">
        <v>85</v>
      </c>
      <c r="E17" s="152"/>
    </row>
    <row r="18" spans="1:5" ht="14.1" customHeight="1" x14ac:dyDescent="0.25">
      <c r="A18" s="155" t="s">
        <v>29</v>
      </c>
      <c r="B18" s="152"/>
      <c r="C18" s="153"/>
      <c r="D18" s="156" t="s">
        <v>86</v>
      </c>
      <c r="E18" s="167"/>
    </row>
    <row r="19" spans="1:5" ht="14.1" customHeight="1" x14ac:dyDescent="0.25">
      <c r="A19" s="155" t="s">
        <v>124</v>
      </c>
      <c r="B19" s="152"/>
      <c r="C19" s="153"/>
      <c r="D19" s="156" t="s">
        <v>87</v>
      </c>
      <c r="E19" s="152"/>
    </row>
    <row r="20" spans="1:5" ht="14.1" customHeight="1" x14ac:dyDescent="0.25">
      <c r="A20" s="155" t="s">
        <v>30</v>
      </c>
      <c r="B20" s="167"/>
      <c r="C20" s="153"/>
      <c r="D20" s="154" t="s">
        <v>31</v>
      </c>
      <c r="E20" s="167">
        <f>SUM(E13:E19)</f>
        <v>0</v>
      </c>
    </row>
    <row r="21" spans="1:5" ht="14.1" customHeight="1" x14ac:dyDescent="0.25">
      <c r="A21" s="151" t="s">
        <v>31</v>
      </c>
      <c r="B21" s="152">
        <f>SUM(B16:B20)</f>
        <v>0</v>
      </c>
      <c r="C21" s="153"/>
      <c r="D21" s="154" t="s">
        <v>251</v>
      </c>
      <c r="E21" s="152">
        <f>IF(E6+E11-E20='5 krytí fondů'!B11,'5 krytí fondů'!B11,"součet nesedí na list 5 - krytí fondu")</f>
        <v>0</v>
      </c>
    </row>
    <row r="22" spans="1:5" ht="27" customHeight="1" x14ac:dyDescent="0.25">
      <c r="A22" s="151" t="s">
        <v>247</v>
      </c>
      <c r="B22" s="152">
        <f>IF(B6+B14-B21='5 krytí fondů'!B13,'5 krytí fondů'!B13,"součet nesedí na list 5 - krytí fondu")</f>
        <v>0</v>
      </c>
      <c r="C22" s="157"/>
      <c r="D22" s="158" t="s">
        <v>250</v>
      </c>
      <c r="E22" s="168">
        <f>E21-E6</f>
        <v>0</v>
      </c>
    </row>
    <row r="23" spans="1:5" ht="15.9" customHeight="1" x14ac:dyDescent="0.25">
      <c r="A23" s="158" t="s">
        <v>250</v>
      </c>
      <c r="B23" s="137">
        <f>B22-B6</f>
        <v>0</v>
      </c>
      <c r="C23" s="157"/>
      <c r="D23" s="159"/>
    </row>
    <row r="24" spans="1:5" ht="15.9" customHeight="1" x14ac:dyDescent="0.25">
      <c r="A24" s="140"/>
      <c r="C24" s="157"/>
      <c r="D24" s="159"/>
      <c r="E24" s="159"/>
    </row>
    <row r="25" spans="1:5" ht="15.6" x14ac:dyDescent="0.25">
      <c r="A25" s="160" t="s">
        <v>32</v>
      </c>
      <c r="B25" s="161" t="s">
        <v>18</v>
      </c>
      <c r="D25" s="147" t="s">
        <v>33</v>
      </c>
      <c r="E25" s="148" t="s">
        <v>18</v>
      </c>
    </row>
    <row r="26" spans="1:5" ht="15" x14ac:dyDescent="0.25">
      <c r="A26" s="151" t="s">
        <v>248</v>
      </c>
      <c r="B26" s="152"/>
      <c r="D26" s="151" t="s">
        <v>253</v>
      </c>
      <c r="E26" s="152"/>
    </row>
    <row r="27" spans="1:5" ht="20.100000000000001" customHeight="1" x14ac:dyDescent="0.25">
      <c r="A27" s="155" t="s">
        <v>20</v>
      </c>
      <c r="B27" s="152"/>
      <c r="C27" s="162"/>
      <c r="D27" s="155" t="s">
        <v>20</v>
      </c>
      <c r="E27" s="152"/>
    </row>
    <row r="28" spans="1:5" ht="15.9" customHeight="1" x14ac:dyDescent="0.25">
      <c r="A28" s="155" t="s">
        <v>34</v>
      </c>
      <c r="B28" s="152"/>
      <c r="C28" s="162"/>
      <c r="D28" s="155" t="s">
        <v>34</v>
      </c>
      <c r="E28" s="152"/>
    </row>
    <row r="29" spans="1:5" ht="14.1" customHeight="1" x14ac:dyDescent="0.25">
      <c r="A29" s="155" t="s">
        <v>81</v>
      </c>
      <c r="B29" s="152"/>
      <c r="C29" s="162"/>
      <c r="D29" s="163"/>
      <c r="E29" s="152"/>
    </row>
    <row r="30" spans="1:5" ht="14.1" customHeight="1" x14ac:dyDescent="0.25">
      <c r="A30" s="155" t="s">
        <v>74</v>
      </c>
      <c r="B30" s="152"/>
      <c r="C30" s="162"/>
      <c r="D30" s="163"/>
      <c r="E30" s="152"/>
    </row>
    <row r="31" spans="1:5" ht="14.1" customHeight="1" x14ac:dyDescent="0.25">
      <c r="A31" s="151" t="s">
        <v>25</v>
      </c>
      <c r="B31" s="152">
        <f>SUM(B28:B30)</f>
        <v>0</v>
      </c>
      <c r="C31" s="162"/>
      <c r="D31" s="151" t="s">
        <v>25</v>
      </c>
      <c r="E31" s="152">
        <f>SUM(E28)</f>
        <v>0</v>
      </c>
    </row>
    <row r="32" spans="1:5" ht="15" x14ac:dyDescent="0.25">
      <c r="A32" s="155" t="s">
        <v>26</v>
      </c>
      <c r="B32" s="152"/>
      <c r="C32" s="162"/>
      <c r="D32" s="155" t="s">
        <v>26</v>
      </c>
      <c r="E32" s="152"/>
    </row>
    <row r="33" spans="1:5" ht="26.4" x14ac:dyDescent="0.25">
      <c r="A33" s="164" t="s">
        <v>79</v>
      </c>
      <c r="B33" s="152"/>
      <c r="C33" s="162"/>
      <c r="D33" s="164" t="s">
        <v>78</v>
      </c>
      <c r="E33" s="152"/>
    </row>
    <row r="34" spans="1:5" ht="15.6" x14ac:dyDescent="0.25">
      <c r="A34" s="164" t="s">
        <v>75</v>
      </c>
      <c r="B34" s="152"/>
      <c r="C34" s="162"/>
      <c r="D34" s="151" t="s">
        <v>31</v>
      </c>
      <c r="E34" s="165">
        <f>SUM(E33)</f>
        <v>0</v>
      </c>
    </row>
    <row r="35" spans="1:5" ht="26.4" x14ac:dyDescent="0.25">
      <c r="A35" s="164" t="s">
        <v>76</v>
      </c>
      <c r="B35" s="152"/>
      <c r="C35" s="162"/>
      <c r="D35" s="151" t="s">
        <v>254</v>
      </c>
      <c r="E35" s="152">
        <f>IF(E26+E31-E34='5 krytí fondů'!B10,'5 krytí fondů'!B10,"součet nesedí na list 5 - krytí fondu")</f>
        <v>0</v>
      </c>
    </row>
    <row r="36" spans="1:5" ht="26.4" x14ac:dyDescent="0.25">
      <c r="A36" s="164" t="s">
        <v>77</v>
      </c>
      <c r="B36" s="152"/>
      <c r="C36" s="162"/>
      <c r="D36" s="158" t="s">
        <v>250</v>
      </c>
      <c r="E36" s="137">
        <f>E35-E26</f>
        <v>0</v>
      </c>
    </row>
    <row r="37" spans="1:5" ht="15" x14ac:dyDescent="0.25">
      <c r="A37" s="164" t="s">
        <v>80</v>
      </c>
      <c r="B37" s="152"/>
      <c r="C37" s="162"/>
    </row>
    <row r="38" spans="1:5" ht="15" x14ac:dyDescent="0.25">
      <c r="A38" s="151" t="s">
        <v>35</v>
      </c>
      <c r="B38" s="152">
        <f>SUM(B33:B37)</f>
        <v>0</v>
      </c>
      <c r="C38" s="162"/>
    </row>
    <row r="39" spans="1:5" ht="14.1" customHeight="1" x14ac:dyDescent="0.25">
      <c r="A39" s="151" t="s">
        <v>249</v>
      </c>
      <c r="B39" s="152">
        <f>IF(B26+B31-B38='5 krytí fondů'!B12,'5 krytí fondů'!B12,"součet nesedí na list 5 - krytí fondu")</f>
        <v>0</v>
      </c>
      <c r="C39" s="162"/>
    </row>
    <row r="40" spans="1:5" ht="15.9" customHeight="1" x14ac:dyDescent="0.25">
      <c r="A40" s="158" t="s">
        <v>250</v>
      </c>
      <c r="B40" s="137">
        <f>B39-B26</f>
        <v>0</v>
      </c>
      <c r="C40" s="162"/>
    </row>
    <row r="41" spans="1:5" ht="15.9" customHeight="1" x14ac:dyDescent="0.25">
      <c r="C41" s="162"/>
    </row>
    <row r="42" spans="1:5" x14ac:dyDescent="0.25">
      <c r="A42" s="2" t="s">
        <v>123</v>
      </c>
    </row>
    <row r="45" spans="1:5" x14ac:dyDescent="0.25">
      <c r="A45" t="s">
        <v>131</v>
      </c>
    </row>
    <row r="46" spans="1:5" x14ac:dyDescent="0.25">
      <c r="A46"/>
    </row>
    <row r="47" spans="1:5" x14ac:dyDescent="0.25">
      <c r="A47" t="s">
        <v>132</v>
      </c>
    </row>
  </sheetData>
  <mergeCells count="2">
    <mergeCell ref="D1:E1"/>
    <mergeCell ref="A2:E2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9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0"/>
  </sheetPr>
  <dimension ref="A2:H57"/>
  <sheetViews>
    <sheetView zoomScale="80" zoomScaleNormal="80" workbookViewId="0">
      <selection activeCell="H6" sqref="H6"/>
    </sheetView>
  </sheetViews>
  <sheetFormatPr defaultRowHeight="13.2" x14ac:dyDescent="0.25"/>
  <cols>
    <col min="2" max="2" width="34.6640625" customWidth="1"/>
    <col min="3" max="4" width="11.6640625" hidden="1" customWidth="1"/>
    <col min="5" max="5" width="22.5546875" customWidth="1"/>
    <col min="6" max="6" width="11.6640625" hidden="1" customWidth="1"/>
  </cols>
  <sheetData>
    <row r="2" spans="1:8" x14ac:dyDescent="0.25">
      <c r="A2" s="339" t="s">
        <v>257</v>
      </c>
      <c r="B2" s="340"/>
      <c r="C2" s="340"/>
      <c r="D2" s="340"/>
      <c r="E2" s="340"/>
      <c r="F2" s="340"/>
    </row>
    <row r="3" spans="1:8" x14ac:dyDescent="0.25">
      <c r="A3" t="s">
        <v>129</v>
      </c>
    </row>
    <row r="4" spans="1:8" ht="13.8" thickBot="1" x14ac:dyDescent="0.3">
      <c r="A4" t="s">
        <v>130</v>
      </c>
      <c r="E4" s="12"/>
      <c r="F4" s="12" t="s">
        <v>5</v>
      </c>
    </row>
    <row r="5" spans="1:8" ht="15" customHeight="1" thickBot="1" x14ac:dyDescent="0.3">
      <c r="A5" s="34" t="s">
        <v>107</v>
      </c>
      <c r="B5" s="35" t="s">
        <v>108</v>
      </c>
      <c r="C5" s="35">
        <v>2001</v>
      </c>
      <c r="D5" s="35">
        <v>2002</v>
      </c>
      <c r="E5" s="35" t="s">
        <v>45</v>
      </c>
      <c r="F5" s="35" t="s">
        <v>109</v>
      </c>
    </row>
    <row r="6" spans="1:8" ht="15" customHeight="1" x14ac:dyDescent="0.25">
      <c r="A6" s="317">
        <v>1</v>
      </c>
      <c r="B6" s="37" t="s">
        <v>110</v>
      </c>
      <c r="C6" s="38"/>
      <c r="D6" s="38"/>
      <c r="E6" s="316">
        <f>SUM(E8:E12)</f>
        <v>0</v>
      </c>
      <c r="F6" s="38"/>
      <c r="H6" s="308"/>
    </row>
    <row r="7" spans="1:8" ht="15" customHeight="1" x14ac:dyDescent="0.25">
      <c r="A7" s="327"/>
      <c r="B7" s="330" t="s">
        <v>264</v>
      </c>
      <c r="C7" s="328"/>
      <c r="D7" s="328"/>
      <c r="E7" s="329"/>
      <c r="F7" s="328"/>
      <c r="H7" s="308"/>
    </row>
    <row r="8" spans="1:8" ht="15" customHeight="1" x14ac:dyDescent="0.25">
      <c r="A8" s="318">
        <v>2</v>
      </c>
      <c r="B8" s="30" t="s">
        <v>265</v>
      </c>
      <c r="C8" s="30" t="s">
        <v>111</v>
      </c>
      <c r="D8" s="30" t="s">
        <v>111</v>
      </c>
      <c r="E8" s="142"/>
      <c r="F8" s="41"/>
    </row>
    <row r="9" spans="1:8" ht="15" customHeight="1" x14ac:dyDescent="0.25">
      <c r="A9" s="39">
        <v>3</v>
      </c>
      <c r="B9" s="30" t="s">
        <v>266</v>
      </c>
      <c r="C9" s="40"/>
      <c r="D9" s="40"/>
      <c r="E9" s="142"/>
      <c r="F9" s="41"/>
    </row>
    <row r="10" spans="1:8" ht="15" customHeight="1" x14ac:dyDescent="0.25">
      <c r="A10" s="39">
        <v>4</v>
      </c>
      <c r="B10" s="30" t="s">
        <v>267</v>
      </c>
      <c r="C10" s="40"/>
      <c r="D10" s="40"/>
      <c r="E10" s="142"/>
      <c r="F10" s="41"/>
    </row>
    <row r="11" spans="1:8" ht="15" customHeight="1" x14ac:dyDescent="0.25">
      <c r="A11" s="39">
        <v>5</v>
      </c>
      <c r="B11" s="30" t="s">
        <v>268</v>
      </c>
      <c r="C11" s="40"/>
      <c r="D11" s="40"/>
      <c r="E11" s="142"/>
      <c r="F11" s="41"/>
    </row>
    <row r="12" spans="1:8" ht="15" customHeight="1" x14ac:dyDescent="0.25">
      <c r="A12" s="39">
        <v>6</v>
      </c>
      <c r="B12" s="30" t="s">
        <v>269</v>
      </c>
      <c r="C12" s="40"/>
      <c r="D12" s="40"/>
      <c r="E12" s="142"/>
      <c r="F12" s="41"/>
    </row>
    <row r="13" spans="1:8" ht="15" customHeight="1" thickBot="1" x14ac:dyDescent="0.3">
      <c r="A13" s="42">
        <v>7</v>
      </c>
      <c r="B13" s="43" t="s">
        <v>112</v>
      </c>
      <c r="C13" s="44"/>
      <c r="D13" s="44"/>
      <c r="E13" s="143"/>
      <c r="F13" s="44"/>
    </row>
    <row r="14" spans="1:8" ht="15" customHeight="1" thickBot="1" x14ac:dyDescent="0.3">
      <c r="A14" s="10">
        <v>8</v>
      </c>
      <c r="B14" s="4" t="s">
        <v>1</v>
      </c>
      <c r="C14" s="45"/>
      <c r="D14" s="45"/>
      <c r="E14" s="144">
        <f>E6+E13</f>
        <v>0</v>
      </c>
      <c r="F14" s="38"/>
    </row>
    <row r="15" spans="1:8" ht="15" customHeight="1" x14ac:dyDescent="0.25">
      <c r="A15" s="36">
        <v>9</v>
      </c>
      <c r="B15" s="5" t="s">
        <v>94</v>
      </c>
      <c r="C15" s="5"/>
      <c r="D15" s="5"/>
      <c r="E15" s="145"/>
      <c r="F15" s="38"/>
    </row>
    <row r="16" spans="1:8" ht="15" customHeight="1" thickBot="1" x14ac:dyDescent="0.3">
      <c r="A16" s="42">
        <v>10</v>
      </c>
      <c r="B16" s="11" t="s">
        <v>113</v>
      </c>
      <c r="C16" s="11"/>
      <c r="D16" s="11"/>
      <c r="E16" s="146"/>
      <c r="F16" s="44"/>
    </row>
    <row r="17" spans="1:2" ht="12.75" customHeight="1" x14ac:dyDescent="0.25"/>
    <row r="18" spans="1:2" ht="12.75" customHeight="1" x14ac:dyDescent="0.25">
      <c r="A18" s="308" t="s">
        <v>127</v>
      </c>
      <c r="B18" s="308"/>
    </row>
    <row r="19" spans="1:2" ht="12.75" customHeight="1" x14ac:dyDescent="0.25">
      <c r="A19" t="s">
        <v>126</v>
      </c>
      <c r="B19" t="s">
        <v>128</v>
      </c>
    </row>
    <row r="20" spans="1:2" ht="12.75" customHeight="1" x14ac:dyDescent="0.25">
      <c r="A20" s="308" t="s">
        <v>95</v>
      </c>
    </row>
    <row r="21" spans="1:2" ht="12.75" customHeight="1" x14ac:dyDescent="0.25">
      <c r="A21" t="s">
        <v>114</v>
      </c>
    </row>
    <row r="22" spans="1:2" ht="12.75" customHeight="1" x14ac:dyDescent="0.25">
      <c r="A22" t="s">
        <v>115</v>
      </c>
    </row>
    <row r="23" spans="1:2" ht="12.75" customHeight="1" x14ac:dyDescent="0.25">
      <c r="A23" t="s">
        <v>116</v>
      </c>
    </row>
    <row r="24" spans="1:2" ht="12.75" customHeight="1" x14ac:dyDescent="0.25">
      <c r="A24" t="s">
        <v>117</v>
      </c>
    </row>
    <row r="25" spans="1:2" ht="12.75" customHeight="1" x14ac:dyDescent="0.25">
      <c r="A25" t="s">
        <v>118</v>
      </c>
    </row>
    <row r="26" spans="1:2" ht="12.75" customHeight="1" x14ac:dyDescent="0.25"/>
    <row r="27" spans="1:2" ht="12.75" customHeight="1" x14ac:dyDescent="0.25">
      <c r="A27" t="s">
        <v>119</v>
      </c>
    </row>
    <row r="28" spans="1:2" ht="12.75" customHeight="1" x14ac:dyDescent="0.25"/>
    <row r="29" spans="1:2" ht="12.75" customHeight="1" x14ac:dyDescent="0.25"/>
    <row r="30" spans="1:2" ht="12.75" customHeight="1" x14ac:dyDescent="0.25">
      <c r="A30" t="s">
        <v>131</v>
      </c>
    </row>
    <row r="31" spans="1:2" ht="12.75" customHeight="1" x14ac:dyDescent="0.25"/>
    <row r="32" spans="1:2" ht="12.75" customHeight="1" x14ac:dyDescent="0.25">
      <c r="A32" t="s">
        <v>132</v>
      </c>
    </row>
    <row r="33" spans="1:4" ht="12.75" customHeight="1" x14ac:dyDescent="0.25">
      <c r="A33" s="12"/>
      <c r="D33" s="46" t="s">
        <v>104</v>
      </c>
    </row>
    <row r="34" spans="1:4" ht="12.75" customHeight="1" x14ac:dyDescent="0.25">
      <c r="A34" s="12"/>
      <c r="D34" s="46"/>
    </row>
    <row r="35" spans="1:4" ht="12.75" customHeight="1" x14ac:dyDescent="0.25">
      <c r="A35" s="12"/>
    </row>
    <row r="36" spans="1:4" ht="12.75" customHeight="1" x14ac:dyDescent="0.25">
      <c r="A36" s="46"/>
    </row>
    <row r="37" spans="1:4" ht="12.75" customHeight="1" x14ac:dyDescent="0.25">
      <c r="A37" s="46"/>
    </row>
    <row r="38" spans="1:4" ht="12.75" customHeight="1" x14ac:dyDescent="0.25">
      <c r="A38" s="12"/>
    </row>
    <row r="39" spans="1:4" ht="12.75" customHeight="1" x14ac:dyDescent="0.25">
      <c r="A39" s="46"/>
      <c r="D39" s="46" t="s">
        <v>120</v>
      </c>
    </row>
    <row r="40" spans="1:4" ht="12.75" customHeight="1" x14ac:dyDescent="0.25">
      <c r="A40" s="12"/>
    </row>
    <row r="41" spans="1:4" ht="12.75" customHeight="1" x14ac:dyDescent="0.25"/>
    <row r="42" spans="1:4" ht="12.75" customHeight="1" x14ac:dyDescent="0.25">
      <c r="A42" s="46"/>
    </row>
    <row r="43" spans="1:4" ht="12.75" customHeight="1" x14ac:dyDescent="0.25"/>
    <row r="44" spans="1:4" ht="12.75" customHeight="1" x14ac:dyDescent="0.25"/>
    <row r="45" spans="1:4" ht="12.75" customHeight="1" x14ac:dyDescent="0.25"/>
    <row r="46" spans="1:4" ht="12.75" customHeight="1" x14ac:dyDescent="0.25"/>
    <row r="47" spans="1:4" ht="12.75" customHeight="1" x14ac:dyDescent="0.25"/>
    <row r="48" spans="1:4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</sheetData>
  <mergeCells count="1">
    <mergeCell ref="A2:F2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3"/>
    <pageSetUpPr fitToPage="1"/>
  </sheetPr>
  <dimension ref="A2:F29"/>
  <sheetViews>
    <sheetView topLeftCell="A4" workbookViewId="0">
      <selection activeCell="D4" sqref="D4"/>
    </sheetView>
  </sheetViews>
  <sheetFormatPr defaultColWidth="8" defaultRowHeight="13.2" x14ac:dyDescent="0.25"/>
  <cols>
    <col min="1" max="1" width="5.44140625" style="17" customWidth="1"/>
    <col min="2" max="2" width="47.6640625" style="17" customWidth="1"/>
    <col min="3" max="3" width="5" style="17" customWidth="1"/>
    <col min="4" max="4" width="10.33203125" style="17" customWidth="1"/>
    <col min="5" max="5" width="9.44140625" style="17" customWidth="1"/>
    <col min="6" max="6" width="11.44140625" style="17" customWidth="1"/>
    <col min="7" max="16384" width="8" style="17"/>
  </cols>
  <sheetData>
    <row r="2" spans="1:6" x14ac:dyDescent="0.25">
      <c r="A2" s="13"/>
      <c r="B2" s="13"/>
      <c r="C2" s="13"/>
      <c r="D2" s="13"/>
      <c r="E2" s="13"/>
      <c r="F2" s="13"/>
    </row>
    <row r="3" spans="1:6" x14ac:dyDescent="0.25">
      <c r="A3" s="366" t="s">
        <v>183</v>
      </c>
      <c r="B3" s="367"/>
      <c r="C3" s="367"/>
      <c r="D3" s="367"/>
      <c r="E3" s="367"/>
      <c r="F3" s="367"/>
    </row>
    <row r="4" spans="1:6" ht="15.6" x14ac:dyDescent="0.3">
      <c r="A4" s="13"/>
      <c r="B4" t="s">
        <v>129</v>
      </c>
      <c r="C4" s="18"/>
      <c r="D4" s="325" t="s">
        <v>261</v>
      </c>
      <c r="E4" s="13"/>
      <c r="F4" s="13"/>
    </row>
    <row r="5" spans="1:6" ht="21" x14ac:dyDescent="0.25">
      <c r="A5" s="14"/>
      <c r="B5" t="s">
        <v>130</v>
      </c>
      <c r="C5" s="19"/>
      <c r="D5" s="326" t="s">
        <v>259</v>
      </c>
      <c r="E5" s="326" t="s">
        <v>260</v>
      </c>
      <c r="F5" s="20"/>
    </row>
    <row r="6" spans="1:6" ht="16.2" thickBot="1" x14ac:dyDescent="0.35">
      <c r="A6" s="15"/>
      <c r="B6" s="19"/>
      <c r="C6" s="21"/>
      <c r="D6" s="13"/>
      <c r="E6" s="13"/>
      <c r="F6" s="22"/>
    </row>
    <row r="7" spans="1:6" x14ac:dyDescent="0.25">
      <c r="A7" s="47" t="s">
        <v>36</v>
      </c>
      <c r="B7" s="48" t="s">
        <v>17</v>
      </c>
      <c r="C7" s="49"/>
      <c r="D7" s="319" t="s">
        <v>258</v>
      </c>
      <c r="E7" s="320" t="s">
        <v>258</v>
      </c>
      <c r="F7" s="50" t="s">
        <v>0</v>
      </c>
    </row>
    <row r="8" spans="1:6" ht="13.8" thickBot="1" x14ac:dyDescent="0.3">
      <c r="A8" s="51" t="s">
        <v>37</v>
      </c>
      <c r="B8" s="52"/>
      <c r="C8" s="53"/>
      <c r="D8" s="54">
        <v>1</v>
      </c>
      <c r="E8" s="55">
        <v>2</v>
      </c>
      <c r="F8" s="55" t="s">
        <v>121</v>
      </c>
    </row>
    <row r="9" spans="1:6" ht="17.100000000000001" customHeight="1" x14ac:dyDescent="0.25">
      <c r="A9" s="56">
        <v>1</v>
      </c>
      <c r="B9" s="57" t="s">
        <v>38</v>
      </c>
      <c r="C9" s="58"/>
      <c r="D9" s="59"/>
      <c r="E9" s="60"/>
      <c r="F9" s="66" t="str">
        <f t="shared" ref="F9:F12" si="0">IF(D9="","",(E9/D9))</f>
        <v/>
      </c>
    </row>
    <row r="10" spans="1:6" ht="17.100000000000001" customHeight="1" thickBot="1" x14ac:dyDescent="0.3">
      <c r="A10" s="61">
        <v>2</v>
      </c>
      <c r="B10" s="62" t="s">
        <v>39</v>
      </c>
      <c r="C10" s="63"/>
      <c r="D10" s="64"/>
      <c r="E10" s="65"/>
      <c r="F10" s="66" t="str">
        <f t="shared" si="0"/>
        <v/>
      </c>
    </row>
    <row r="11" spans="1:6" ht="17.100000000000001" customHeight="1" x14ac:dyDescent="0.25">
      <c r="A11" s="56">
        <v>3</v>
      </c>
      <c r="B11" s="62" t="s">
        <v>40</v>
      </c>
      <c r="C11" s="63"/>
      <c r="D11" s="64"/>
      <c r="E11" s="65">
        <f>'10 školy zaměstnanci'!B7</f>
        <v>0</v>
      </c>
      <c r="F11" s="66" t="str">
        <f t="shared" si="0"/>
        <v/>
      </c>
    </row>
    <row r="12" spans="1:6" ht="17.100000000000001" customHeight="1" thickBot="1" x14ac:dyDescent="0.3">
      <c r="A12" s="61">
        <v>4</v>
      </c>
      <c r="B12" s="62" t="s">
        <v>41</v>
      </c>
      <c r="C12" s="63"/>
      <c r="D12" s="64"/>
      <c r="E12" s="65">
        <f>'10 školy zaměstnanci'!B11</f>
        <v>0</v>
      </c>
      <c r="F12" s="66" t="str">
        <f t="shared" si="0"/>
        <v/>
      </c>
    </row>
    <row r="13" spans="1:6" ht="17.100000000000001" customHeight="1" x14ac:dyDescent="0.25">
      <c r="A13" s="56">
        <v>5</v>
      </c>
      <c r="B13" s="67" t="s">
        <v>42</v>
      </c>
      <c r="C13" s="63"/>
      <c r="D13" s="64" t="str">
        <f>IF(D11="","",D10/D11)</f>
        <v/>
      </c>
      <c r="E13" s="64" t="str">
        <f>IF(E11=0,"",E10/E11)</f>
        <v/>
      </c>
      <c r="F13" s="66" t="str">
        <f>IF(D13="","",(E13/D13))</f>
        <v/>
      </c>
    </row>
    <row r="14" spans="1:6" ht="17.25" customHeight="1" thickBot="1" x14ac:dyDescent="0.3">
      <c r="A14" s="61">
        <v>6</v>
      </c>
      <c r="B14" s="68" t="s">
        <v>43</v>
      </c>
      <c r="C14" s="63"/>
      <c r="D14" s="64" t="str">
        <f>IF(D12="","",D11/D12)</f>
        <v/>
      </c>
      <c r="E14" s="64" t="str">
        <f>IF(E12=0,"",E11/E12)</f>
        <v/>
      </c>
      <c r="F14" s="66" t="str">
        <f>IF(D14="","",(E14/D14))</f>
        <v/>
      </c>
    </row>
    <row r="15" spans="1:6" ht="17.100000000000001" customHeight="1" x14ac:dyDescent="0.25">
      <c r="A15" s="56">
        <v>7</v>
      </c>
      <c r="B15" s="62" t="s">
        <v>44</v>
      </c>
      <c r="C15" s="69" t="s">
        <v>45</v>
      </c>
      <c r="D15" s="70"/>
      <c r="E15" s="71"/>
      <c r="F15" s="66" t="str">
        <f t="shared" ref="F15:F20" si="1">IF(D15="","",(E15/D15))</f>
        <v/>
      </c>
    </row>
    <row r="16" spans="1:6" ht="17.100000000000001" customHeight="1" x14ac:dyDescent="0.25">
      <c r="A16" s="61">
        <v>8</v>
      </c>
      <c r="B16" s="72" t="s">
        <v>46</v>
      </c>
      <c r="C16" s="73" t="s">
        <v>45</v>
      </c>
      <c r="D16" s="70"/>
      <c r="E16" s="71"/>
      <c r="F16" s="66" t="str">
        <f t="shared" si="1"/>
        <v/>
      </c>
    </row>
    <row r="17" spans="1:6" ht="17.100000000000001" customHeight="1" thickBot="1" x14ac:dyDescent="0.3">
      <c r="A17" s="61">
        <v>10</v>
      </c>
      <c r="B17" s="31" t="s">
        <v>97</v>
      </c>
      <c r="C17" s="73" t="s">
        <v>45</v>
      </c>
      <c r="D17" s="75" t="str">
        <f>IF(D11="","",('1 NÁKLADY'!H28)/'8 počet žáků'!D11)</f>
        <v/>
      </c>
      <c r="E17" s="75" t="str">
        <f>IF(E10="","",('1 NÁKLADY'!I28)/'8 počet žáků'!E11)</f>
        <v/>
      </c>
      <c r="F17" s="66" t="str">
        <f t="shared" si="1"/>
        <v/>
      </c>
    </row>
    <row r="18" spans="1:6" ht="17.100000000000001" customHeight="1" x14ac:dyDescent="0.25">
      <c r="A18" s="336">
        <v>11</v>
      </c>
      <c r="B18" s="337" t="s">
        <v>99</v>
      </c>
      <c r="C18" s="338" t="s">
        <v>45</v>
      </c>
      <c r="D18" s="75" t="str">
        <f>IF(D10="","",('1 NÁKLADY'!H15+'1 NÁKLADY'!H16)/'8 počet žáků'!D10)</f>
        <v/>
      </c>
      <c r="E18" s="75" t="str">
        <f>IF(E10="","",('1 NÁKLADY'!I15+'1 NÁKLADY'!I16)/'8 počet žáků'!E10)</f>
        <v/>
      </c>
      <c r="F18" s="66" t="str">
        <f>IF(D18="","",(E18/D18))</f>
        <v/>
      </c>
    </row>
    <row r="19" spans="1:6" ht="17.100000000000001" customHeight="1" thickBot="1" x14ac:dyDescent="0.3">
      <c r="A19" s="61">
        <v>12</v>
      </c>
      <c r="B19" s="76" t="s">
        <v>98</v>
      </c>
      <c r="C19" s="74" t="s">
        <v>45</v>
      </c>
      <c r="D19" s="75" t="str">
        <f>IF(AND(D18="",D17="")=TRUE,"",D17-D18)</f>
        <v/>
      </c>
      <c r="E19" s="75" t="str">
        <f>IF(AND(E18="",E17="")=TRUE,"",E17-E18)</f>
        <v/>
      </c>
      <c r="F19" s="66" t="str">
        <f t="shared" si="1"/>
        <v/>
      </c>
    </row>
    <row r="20" spans="1:6" ht="17.100000000000001" customHeight="1" thickBot="1" x14ac:dyDescent="0.3">
      <c r="A20" s="56">
        <v>13</v>
      </c>
      <c r="B20" s="77" t="s">
        <v>96</v>
      </c>
      <c r="C20" s="78" t="s">
        <v>45</v>
      </c>
      <c r="D20" s="79" t="str">
        <f>IF(AND('8 počet žáků'!D11="",'8 počet žáků'!D12="")=TRUE,"",'1 NÁKLADY'!H15/('8 počet žáků'!D11+'8 počet žáků'!D12))</f>
        <v/>
      </c>
      <c r="E20" s="79" t="e">
        <f>IF(AND('8 počet žáků'!E11="",'8 počet žáků'!E12="")=TRUE,"",'1 NÁKLADY'!I15/('8 počet žáků'!E11+'8 počet žáků'!E12))</f>
        <v>#DIV/0!</v>
      </c>
      <c r="F20" s="66" t="str">
        <f t="shared" si="1"/>
        <v/>
      </c>
    </row>
    <row r="21" spans="1:6" ht="18" customHeight="1" x14ac:dyDescent="0.25">
      <c r="A21" s="24" t="s">
        <v>47</v>
      </c>
      <c r="B21" s="25"/>
      <c r="C21" s="23"/>
      <c r="D21" s="26"/>
      <c r="E21" s="26"/>
      <c r="F21" s="27"/>
    </row>
    <row r="22" spans="1:6" ht="18" customHeight="1" x14ac:dyDescent="0.25">
      <c r="A22" s="32" t="s">
        <v>101</v>
      </c>
      <c r="B22" s="25"/>
      <c r="C22" s="23"/>
      <c r="D22" s="26"/>
      <c r="E22" s="26"/>
      <c r="F22" s="27"/>
    </row>
    <row r="23" spans="1:6" x14ac:dyDescent="0.25">
      <c r="A23" s="323" t="s">
        <v>100</v>
      </c>
    </row>
    <row r="24" spans="1:6" x14ac:dyDescent="0.25">
      <c r="A24" s="323" t="s">
        <v>105</v>
      </c>
    </row>
    <row r="25" spans="1:6" x14ac:dyDescent="0.25">
      <c r="A25" s="323" t="s">
        <v>102</v>
      </c>
    </row>
    <row r="27" spans="1:6" x14ac:dyDescent="0.25">
      <c r="A27" t="s">
        <v>131</v>
      </c>
    </row>
    <row r="28" spans="1:6" x14ac:dyDescent="0.25">
      <c r="A28"/>
    </row>
    <row r="29" spans="1:6" x14ac:dyDescent="0.25">
      <c r="A29" t="s">
        <v>132</v>
      </c>
    </row>
  </sheetData>
  <mergeCells count="1">
    <mergeCell ref="A3:F3"/>
  </mergeCells>
  <phoneticPr fontId="0" type="noConversion"/>
  <pageMargins left="0.78740157499999996" right="0.78740157499999996" top="0.984251969" bottom="0.984251969" header="0.4921259845" footer="0.4921259845"/>
  <pageSetup paperSize="9" scale="9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13"/>
  </sheetPr>
  <dimension ref="A2:D30"/>
  <sheetViews>
    <sheetView workbookViewId="0">
      <selection activeCell="C27" sqref="C27"/>
    </sheetView>
  </sheetViews>
  <sheetFormatPr defaultColWidth="8" defaultRowHeight="13.2" x14ac:dyDescent="0.25"/>
  <cols>
    <col min="1" max="1" width="42.5546875" style="16" customWidth="1"/>
    <col min="2" max="4" width="15.44140625" style="16" customWidth="1"/>
    <col min="5" max="16384" width="8" style="16"/>
  </cols>
  <sheetData>
    <row r="2" spans="1:4" x14ac:dyDescent="0.25">
      <c r="A2" s="368" t="s">
        <v>184</v>
      </c>
      <c r="B2" s="368"/>
      <c r="C2" s="368"/>
      <c r="D2" s="368"/>
    </row>
    <row r="3" spans="1:4" x14ac:dyDescent="0.25">
      <c r="A3" t="s">
        <v>129</v>
      </c>
      <c r="B3"/>
    </row>
    <row r="4" spans="1:4" ht="13.8" thickBot="1" x14ac:dyDescent="0.3">
      <c r="A4" t="s">
        <v>130</v>
      </c>
      <c r="B4"/>
    </row>
    <row r="5" spans="1:4" ht="18.75" customHeight="1" thickBot="1" x14ac:dyDescent="0.3">
      <c r="A5" s="80" t="s">
        <v>17</v>
      </c>
      <c r="B5" s="324" t="s">
        <v>262</v>
      </c>
      <c r="C5" s="324" t="s">
        <v>263</v>
      </c>
      <c r="D5" s="81" t="s">
        <v>2</v>
      </c>
    </row>
    <row r="6" spans="1:4" x14ac:dyDescent="0.25">
      <c r="A6" s="82" t="s">
        <v>48</v>
      </c>
      <c r="B6" s="83">
        <f>SUM(B7:B9)</f>
        <v>0</v>
      </c>
      <c r="C6" s="83">
        <f>SUM(C7:C9)</f>
        <v>0</v>
      </c>
      <c r="D6" s="84" t="str">
        <f t="shared" ref="D6:D11" si="0">IF(C6=0," ",(C6/B6)*100)</f>
        <v xml:space="preserve"> </v>
      </c>
    </row>
    <row r="7" spans="1:4" x14ac:dyDescent="0.25">
      <c r="A7" s="85" t="s">
        <v>49</v>
      </c>
      <c r="B7" s="86"/>
      <c r="C7" s="86"/>
      <c r="D7" s="87" t="str">
        <f t="shared" si="0"/>
        <v xml:space="preserve"> </v>
      </c>
    </row>
    <row r="8" spans="1:4" x14ac:dyDescent="0.25">
      <c r="A8" s="88" t="s">
        <v>50</v>
      </c>
      <c r="B8" s="89"/>
      <c r="C8" s="89"/>
      <c r="D8" s="90" t="str">
        <f t="shared" si="0"/>
        <v xml:space="preserve"> </v>
      </c>
    </row>
    <row r="9" spans="1:4" ht="13.8" thickBot="1" x14ac:dyDescent="0.3">
      <c r="A9" s="91" t="s">
        <v>51</v>
      </c>
      <c r="B9" s="92"/>
      <c r="C9" s="92"/>
      <c r="D9" s="90" t="str">
        <f t="shared" si="0"/>
        <v xml:space="preserve"> </v>
      </c>
    </row>
    <row r="10" spans="1:4" ht="13.8" thickBot="1" x14ac:dyDescent="0.3">
      <c r="A10" s="93" t="s">
        <v>52</v>
      </c>
      <c r="B10" s="169">
        <v>0</v>
      </c>
      <c r="C10" s="331">
        <f>'1 NÁKLADY'!I15-'6 fondy'!E33</f>
        <v>0</v>
      </c>
      <c r="D10" s="94" t="str">
        <f t="shared" si="0"/>
        <v xml:space="preserve"> </v>
      </c>
    </row>
    <row r="11" spans="1:4" ht="13.8" thickBot="1" x14ac:dyDescent="0.3">
      <c r="A11" s="95" t="s">
        <v>53</v>
      </c>
      <c r="B11" s="96"/>
      <c r="C11" s="96"/>
      <c r="D11" s="97" t="str">
        <f t="shared" si="0"/>
        <v xml:space="preserve"> </v>
      </c>
    </row>
    <row r="12" spans="1:4" x14ac:dyDescent="0.25">
      <c r="A12" s="93" t="s">
        <v>54</v>
      </c>
      <c r="B12" s="98" t="s">
        <v>6</v>
      </c>
      <c r="C12" s="169">
        <f>SUM(C14:C15)/2</f>
        <v>0</v>
      </c>
      <c r="D12" s="99" t="s">
        <v>6</v>
      </c>
    </row>
    <row r="13" spans="1:4" x14ac:dyDescent="0.25">
      <c r="A13" s="88" t="s">
        <v>55</v>
      </c>
      <c r="B13" s="100"/>
      <c r="C13" s="170"/>
      <c r="D13" s="101"/>
    </row>
    <row r="14" spans="1:4" x14ac:dyDescent="0.25">
      <c r="A14" s="88" t="s">
        <v>56</v>
      </c>
      <c r="B14" s="100" t="s">
        <v>6</v>
      </c>
      <c r="C14" s="170"/>
      <c r="D14" s="101" t="s">
        <v>6</v>
      </c>
    </row>
    <row r="15" spans="1:4" ht="13.8" thickBot="1" x14ac:dyDescent="0.3">
      <c r="A15" s="88" t="s">
        <v>57</v>
      </c>
      <c r="B15" s="100" t="s">
        <v>6</v>
      </c>
      <c r="C15" s="170"/>
      <c r="D15" s="101" t="s">
        <v>6</v>
      </c>
    </row>
    <row r="16" spans="1:4" x14ac:dyDescent="0.25">
      <c r="A16" s="93" t="s">
        <v>58</v>
      </c>
      <c r="B16" s="98" t="s">
        <v>6</v>
      </c>
      <c r="C16" s="171">
        <f>SUM(C17+C21)</f>
        <v>0</v>
      </c>
      <c r="D16" s="99" t="s">
        <v>6</v>
      </c>
    </row>
    <row r="17" spans="1:4" x14ac:dyDescent="0.25">
      <c r="A17" s="102" t="s">
        <v>59</v>
      </c>
      <c r="B17" s="100" t="s">
        <v>6</v>
      </c>
      <c r="C17" s="170">
        <f>SUM(C19:C20)</f>
        <v>0</v>
      </c>
      <c r="D17" s="101" t="s">
        <v>6</v>
      </c>
    </row>
    <row r="18" spans="1:4" x14ac:dyDescent="0.25">
      <c r="A18" s="88" t="s">
        <v>55</v>
      </c>
      <c r="B18" s="100" t="s">
        <v>6</v>
      </c>
      <c r="C18" s="170"/>
      <c r="D18" s="101" t="s">
        <v>6</v>
      </c>
    </row>
    <row r="19" spans="1:4" x14ac:dyDescent="0.25">
      <c r="A19" s="88" t="s">
        <v>50</v>
      </c>
      <c r="B19" s="100" t="s">
        <v>6</v>
      </c>
      <c r="C19" s="170"/>
      <c r="D19" s="101" t="s">
        <v>6</v>
      </c>
    </row>
    <row r="20" spans="1:4" x14ac:dyDescent="0.25">
      <c r="A20" s="88" t="s">
        <v>51</v>
      </c>
      <c r="B20" s="100" t="s">
        <v>6</v>
      </c>
      <c r="C20" s="170"/>
      <c r="D20" s="101" t="s">
        <v>6</v>
      </c>
    </row>
    <row r="21" spans="1:4" x14ac:dyDescent="0.25">
      <c r="A21" s="103" t="s">
        <v>122</v>
      </c>
      <c r="B21" s="104" t="s">
        <v>6</v>
      </c>
      <c r="C21" s="166">
        <f>SUM(C23:C24)</f>
        <v>0</v>
      </c>
      <c r="D21" s="101" t="s">
        <v>6</v>
      </c>
    </row>
    <row r="22" spans="1:4" x14ac:dyDescent="0.25">
      <c r="A22" s="88" t="s">
        <v>49</v>
      </c>
      <c r="B22" s="100" t="s">
        <v>6</v>
      </c>
      <c r="C22" s="170"/>
      <c r="D22" s="101" t="s">
        <v>6</v>
      </c>
    </row>
    <row r="23" spans="1:4" x14ac:dyDescent="0.25">
      <c r="A23" s="88" t="s">
        <v>50</v>
      </c>
      <c r="B23" s="100" t="s">
        <v>6</v>
      </c>
      <c r="C23" s="170"/>
      <c r="D23" s="101" t="s">
        <v>6</v>
      </c>
    </row>
    <row r="24" spans="1:4" ht="13.8" thickBot="1" x14ac:dyDescent="0.3">
      <c r="A24" s="91" t="s">
        <v>51</v>
      </c>
      <c r="B24" s="105" t="s">
        <v>6</v>
      </c>
      <c r="C24" s="172"/>
      <c r="D24" s="106" t="s">
        <v>6</v>
      </c>
    </row>
    <row r="25" spans="1:4" ht="13.8" thickBot="1" x14ac:dyDescent="0.3">
      <c r="A25" s="107" t="s">
        <v>60</v>
      </c>
      <c r="B25" s="108" t="s">
        <v>6</v>
      </c>
      <c r="C25" s="96"/>
      <c r="D25" s="109" t="s">
        <v>6</v>
      </c>
    </row>
    <row r="27" spans="1:4" x14ac:dyDescent="0.25">
      <c r="C27" s="314"/>
    </row>
    <row r="28" spans="1:4" x14ac:dyDescent="0.25">
      <c r="A28" t="s">
        <v>131</v>
      </c>
    </row>
    <row r="29" spans="1:4" x14ac:dyDescent="0.25">
      <c r="A29"/>
    </row>
    <row r="30" spans="1:4" x14ac:dyDescent="0.25">
      <c r="A30" t="s">
        <v>132</v>
      </c>
    </row>
  </sheetData>
  <mergeCells count="1">
    <mergeCell ref="A2:D2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Pokyny</vt:lpstr>
      <vt:lpstr>1 NÁKLADY</vt:lpstr>
      <vt:lpstr>2 VÝNOSY, 3 HV</vt:lpstr>
      <vt:lpstr>4 investice</vt:lpstr>
      <vt:lpstr>5 krytí fondů</vt:lpstr>
      <vt:lpstr>6 fondy</vt:lpstr>
      <vt:lpstr>7 pohledávky</vt:lpstr>
      <vt:lpstr>8 počet žáků</vt:lpstr>
      <vt:lpstr>9 školy mzdy</vt:lpstr>
      <vt:lpstr>9a ostatní mzdy</vt:lpstr>
      <vt:lpstr>10 školy zaměstnanci</vt:lpstr>
      <vt:lpstr>10a ostatní zaměstnanci</vt:lpstr>
    </vt:vector>
  </TitlesOfParts>
  <Company>MMO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MMO</dc:creator>
  <cp:lastModifiedBy>Vlček Tomáš Ing.</cp:lastModifiedBy>
  <cp:lastPrinted>2020-12-08T10:19:21Z</cp:lastPrinted>
  <dcterms:created xsi:type="dcterms:W3CDTF">2000-06-19T09:18:24Z</dcterms:created>
  <dcterms:modified xsi:type="dcterms:W3CDTF">2025-08-08T12:50:29Z</dcterms:modified>
</cp:coreProperties>
</file>